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https://d.docs.live.net/2b4c59e6562adb8b/Desktop/Risposte Benchmark/"/>
    </mc:Choice>
  </mc:AlternateContent>
  <xr:revisionPtr revIDLastSave="0" documentId="8_{6644CBF8-0BBD-4CEB-B905-C6688EEE1D9D}" xr6:coauthVersionLast="47" xr6:coauthVersionMax="47" xr10:uidLastSave="{00000000-0000-0000-0000-000000000000}"/>
  <bookViews>
    <workbookView xWindow="-108" yWindow="-108" windowWidth="23256" windowHeight="12456" tabRatio="823" activeTab="8" xr2:uid="{F492C1F7-07B4-422D-8E52-332D164AC992}"/>
  </bookViews>
  <sheets>
    <sheet name="GPT-5" sheetId="10" r:id="rId1"/>
    <sheet name="GPT-5 mini" sheetId="8" r:id="rId2"/>
    <sheet name="GPT-5 nano" sheetId="11" r:id="rId3"/>
    <sheet name="CLAUDE-Haiku 3.5" sheetId="13" r:id="rId4"/>
    <sheet name="CLAUDE-Sonnet 4" sheetId="14" r:id="rId5"/>
    <sheet name="GEMINI 2.5 Flash" sheetId="16" r:id="rId6"/>
    <sheet name="GEMINI 2.5 Flash-lite" sheetId="17" r:id="rId7"/>
    <sheet name="DEEPSEEK V3.1 chat" sheetId="18" r:id="rId8"/>
    <sheet name="METRICHE" sheetId="2" r:id="rId9"/>
  </sheets>
  <definedNames>
    <definedName name="_xlnm._FilterDatabase" localSheetId="6" hidden="1">'GEMINI 2.5 Flash-lite'!$A$1:$P$101</definedName>
    <definedName name="_xlnm._FilterDatabase" localSheetId="0" hidden="1">'GPT-5'!$A$1:$F$101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2" l="1"/>
  <c r="F10" i="2"/>
  <c r="F9" i="2"/>
  <c r="F8" i="2"/>
  <c r="F7" i="2"/>
  <c r="F6" i="2"/>
  <c r="F5" i="2"/>
  <c r="F4" i="2"/>
  <c r="E31" i="2"/>
  <c r="E30" i="2"/>
  <c r="E29" i="2"/>
  <c r="D31" i="2"/>
  <c r="D30" i="2"/>
  <c r="D29" i="2"/>
  <c r="C31" i="2"/>
  <c r="C30" i="2"/>
  <c r="C29" i="2"/>
  <c r="B77" i="18"/>
  <c r="B77" i="17"/>
  <c r="D77" i="17" s="1"/>
  <c r="B77" i="16"/>
  <c r="B77" i="14"/>
  <c r="B77" i="13"/>
  <c r="B77" i="11"/>
  <c r="B77" i="8"/>
  <c r="B77" i="10"/>
  <c r="D26" i="18"/>
  <c r="D77" i="18"/>
  <c r="D90" i="10"/>
  <c r="D82" i="10"/>
  <c r="D58" i="10"/>
  <c r="D2" i="18"/>
  <c r="D3" i="18"/>
  <c r="D4" i="18"/>
  <c r="D5" i="18"/>
  <c r="D6" i="18"/>
  <c r="D7" i="18"/>
  <c r="D8" i="18"/>
  <c r="D9" i="18"/>
  <c r="D10" i="18"/>
  <c r="D11" i="18"/>
  <c r="D12" i="18"/>
  <c r="D13" i="18"/>
  <c r="D14" i="18"/>
  <c r="D15" i="18"/>
  <c r="D16" i="18"/>
  <c r="D17" i="18"/>
  <c r="D18" i="18"/>
  <c r="D19" i="18"/>
  <c r="D20" i="18"/>
  <c r="D21" i="18"/>
  <c r="D22" i="18"/>
  <c r="D23" i="18"/>
  <c r="D24" i="18"/>
  <c r="D25" i="18"/>
  <c r="D27" i="18"/>
  <c r="D28" i="18"/>
  <c r="D29" i="18"/>
  <c r="D30" i="18"/>
  <c r="D31" i="18"/>
  <c r="D32" i="18"/>
  <c r="D33" i="18"/>
  <c r="D34" i="18"/>
  <c r="D35" i="18"/>
  <c r="D36" i="18"/>
  <c r="D37" i="18"/>
  <c r="D38" i="18"/>
  <c r="D39" i="18"/>
  <c r="D40" i="18"/>
  <c r="D41" i="18"/>
  <c r="D42" i="18"/>
  <c r="D43" i="18"/>
  <c r="D44" i="18"/>
  <c r="D45" i="18"/>
  <c r="D46" i="18"/>
  <c r="D47" i="18"/>
  <c r="D48" i="18"/>
  <c r="D49" i="18"/>
  <c r="D50" i="18"/>
  <c r="D51" i="18"/>
  <c r="D52" i="18"/>
  <c r="D53" i="18"/>
  <c r="D54" i="18"/>
  <c r="D55" i="18"/>
  <c r="D56" i="18"/>
  <c r="D57" i="18"/>
  <c r="D58" i="18"/>
  <c r="D59" i="18"/>
  <c r="D60" i="18"/>
  <c r="D61" i="18"/>
  <c r="D62" i="18"/>
  <c r="D63" i="18"/>
  <c r="D64" i="18"/>
  <c r="D65" i="18"/>
  <c r="D66" i="18"/>
  <c r="D67" i="18"/>
  <c r="D68" i="18"/>
  <c r="D69" i="18"/>
  <c r="D70" i="18"/>
  <c r="D71" i="18"/>
  <c r="D72" i="18"/>
  <c r="D73" i="18"/>
  <c r="D74" i="18"/>
  <c r="D75" i="18"/>
  <c r="D76" i="18"/>
  <c r="D78" i="18"/>
  <c r="D79" i="18"/>
  <c r="D80" i="18"/>
  <c r="D81" i="18"/>
  <c r="D82" i="18"/>
  <c r="D83" i="18"/>
  <c r="D84" i="18"/>
  <c r="D85" i="18"/>
  <c r="D86" i="18"/>
  <c r="D87" i="18"/>
  <c r="D88" i="18"/>
  <c r="D89" i="18"/>
  <c r="D90" i="18"/>
  <c r="D91" i="18"/>
  <c r="D92" i="18"/>
  <c r="D93" i="18"/>
  <c r="D94" i="18"/>
  <c r="D95" i="18"/>
  <c r="D96" i="18"/>
  <c r="D97" i="18"/>
  <c r="D98" i="18"/>
  <c r="D99" i="18"/>
  <c r="D100" i="18"/>
  <c r="D101" i="18"/>
  <c r="D2" i="17"/>
  <c r="D3" i="17"/>
  <c r="D4" i="17"/>
  <c r="D5" i="17"/>
  <c r="D6" i="17"/>
  <c r="D7" i="17"/>
  <c r="D8" i="17"/>
  <c r="D9" i="17"/>
  <c r="D10" i="17"/>
  <c r="D11" i="17"/>
  <c r="D12" i="17"/>
  <c r="D13" i="17"/>
  <c r="D14" i="17"/>
  <c r="D15" i="17"/>
  <c r="D16" i="17"/>
  <c r="D17" i="17"/>
  <c r="D18" i="17"/>
  <c r="D19" i="17"/>
  <c r="D20" i="17"/>
  <c r="D21" i="17"/>
  <c r="D22" i="17"/>
  <c r="D23" i="17"/>
  <c r="D24" i="17"/>
  <c r="D25" i="17"/>
  <c r="D26" i="17"/>
  <c r="D27" i="17"/>
  <c r="D28" i="17"/>
  <c r="D29" i="17"/>
  <c r="D30" i="17"/>
  <c r="D31" i="17"/>
  <c r="D32" i="17"/>
  <c r="D33" i="17"/>
  <c r="D34" i="17"/>
  <c r="D35" i="17"/>
  <c r="D36" i="17"/>
  <c r="D37" i="17"/>
  <c r="D38" i="17"/>
  <c r="D39" i="17"/>
  <c r="D40" i="17"/>
  <c r="D41" i="17"/>
  <c r="D42" i="17"/>
  <c r="D43" i="17"/>
  <c r="D44" i="17"/>
  <c r="D45" i="17"/>
  <c r="D46" i="17"/>
  <c r="D47" i="17"/>
  <c r="D48" i="17"/>
  <c r="D49" i="17"/>
  <c r="D50" i="17"/>
  <c r="D51" i="17"/>
  <c r="D52" i="17"/>
  <c r="D53" i="17"/>
  <c r="D54" i="17"/>
  <c r="D55" i="17"/>
  <c r="D56" i="17"/>
  <c r="D57" i="17"/>
  <c r="D58" i="17"/>
  <c r="D59" i="17"/>
  <c r="D60" i="17"/>
  <c r="D61" i="17"/>
  <c r="D62" i="17"/>
  <c r="D63" i="17"/>
  <c r="D64" i="17"/>
  <c r="D65" i="17"/>
  <c r="D66" i="17"/>
  <c r="D67" i="17"/>
  <c r="D68" i="17"/>
  <c r="D69" i="17"/>
  <c r="D70" i="17"/>
  <c r="D71" i="17"/>
  <c r="D72" i="17"/>
  <c r="D73" i="17"/>
  <c r="D74" i="17"/>
  <c r="D75" i="17"/>
  <c r="D76" i="17"/>
  <c r="D78" i="17"/>
  <c r="D79" i="17"/>
  <c r="D80" i="17"/>
  <c r="D81" i="17"/>
  <c r="D82" i="17"/>
  <c r="D83" i="17"/>
  <c r="D84" i="17"/>
  <c r="D85" i="17"/>
  <c r="D86" i="17"/>
  <c r="D87" i="17"/>
  <c r="D88" i="17"/>
  <c r="D89" i="17"/>
  <c r="D90" i="17"/>
  <c r="D91" i="17"/>
  <c r="D92" i="17"/>
  <c r="D93" i="17"/>
  <c r="D94" i="17"/>
  <c r="D95" i="17"/>
  <c r="D96" i="17"/>
  <c r="D97" i="17"/>
  <c r="D98" i="17"/>
  <c r="D99" i="17"/>
  <c r="D100" i="17"/>
  <c r="D101" i="17"/>
  <c r="D2" i="16"/>
  <c r="D3" i="16"/>
  <c r="D4" i="16"/>
  <c r="D5" i="16"/>
  <c r="D6" i="16"/>
  <c r="D7" i="16"/>
  <c r="D8" i="16"/>
  <c r="D9" i="16"/>
  <c r="D10" i="16"/>
  <c r="D11" i="16"/>
  <c r="D12" i="16"/>
  <c r="D13" i="16"/>
  <c r="D14" i="16"/>
  <c r="D15" i="16"/>
  <c r="D16" i="16"/>
  <c r="D17" i="16"/>
  <c r="D18" i="16"/>
  <c r="D19" i="16"/>
  <c r="D20" i="16"/>
  <c r="D21" i="16"/>
  <c r="D22" i="16"/>
  <c r="D23" i="16"/>
  <c r="D24" i="16"/>
  <c r="D25" i="16"/>
  <c r="D26" i="16"/>
  <c r="D27" i="16"/>
  <c r="D28" i="16"/>
  <c r="D29" i="16"/>
  <c r="D30" i="16"/>
  <c r="D31" i="16"/>
  <c r="D32" i="16"/>
  <c r="D33" i="16"/>
  <c r="D34" i="16"/>
  <c r="D35" i="16"/>
  <c r="D36" i="16"/>
  <c r="D37" i="16"/>
  <c r="D38" i="16"/>
  <c r="D39" i="16"/>
  <c r="D40" i="16"/>
  <c r="D41" i="16"/>
  <c r="D42" i="16"/>
  <c r="D43" i="16"/>
  <c r="D44" i="16"/>
  <c r="D45" i="16"/>
  <c r="D46" i="16"/>
  <c r="D47" i="16"/>
  <c r="D48" i="16"/>
  <c r="D49" i="16"/>
  <c r="D50" i="16"/>
  <c r="D51" i="16"/>
  <c r="D52" i="16"/>
  <c r="D53" i="16"/>
  <c r="D54" i="16"/>
  <c r="D55" i="16"/>
  <c r="D56" i="16"/>
  <c r="D57" i="16"/>
  <c r="D58" i="16"/>
  <c r="D59" i="16"/>
  <c r="D60" i="16"/>
  <c r="D61" i="16"/>
  <c r="D62" i="16"/>
  <c r="D63" i="16"/>
  <c r="D64" i="16"/>
  <c r="D65" i="16"/>
  <c r="D66" i="16"/>
  <c r="D67" i="16"/>
  <c r="D68" i="16"/>
  <c r="D69" i="16"/>
  <c r="D70" i="16"/>
  <c r="D71" i="16"/>
  <c r="D72" i="16"/>
  <c r="D73" i="16"/>
  <c r="D74" i="16"/>
  <c r="D75" i="16"/>
  <c r="D76" i="16"/>
  <c r="D77" i="16"/>
  <c r="D78" i="16"/>
  <c r="D79" i="16"/>
  <c r="D80" i="16"/>
  <c r="D81" i="16"/>
  <c r="D82" i="16"/>
  <c r="D83" i="16"/>
  <c r="D84" i="16"/>
  <c r="D85" i="16"/>
  <c r="D86" i="16"/>
  <c r="D87" i="16"/>
  <c r="D88" i="16"/>
  <c r="D89" i="16"/>
  <c r="D90" i="16"/>
  <c r="D91" i="16"/>
  <c r="D92" i="16"/>
  <c r="D93" i="16"/>
  <c r="D94" i="16"/>
  <c r="D95" i="16"/>
  <c r="D96" i="16"/>
  <c r="D97" i="16"/>
  <c r="D98" i="16"/>
  <c r="D99" i="16"/>
  <c r="D100" i="16"/>
  <c r="D101" i="16"/>
  <c r="D2" i="14"/>
  <c r="D3" i="14"/>
  <c r="D4" i="14"/>
  <c r="D5" i="14"/>
  <c r="D6" i="14"/>
  <c r="D7" i="14"/>
  <c r="D8" i="14"/>
  <c r="D9" i="14"/>
  <c r="D10" i="14"/>
  <c r="D11" i="14"/>
  <c r="D12" i="14"/>
  <c r="D13" i="14"/>
  <c r="D14" i="14"/>
  <c r="D15" i="14"/>
  <c r="D16" i="14"/>
  <c r="D17" i="14"/>
  <c r="D18" i="14"/>
  <c r="D19" i="14"/>
  <c r="D20" i="14"/>
  <c r="D21" i="14"/>
  <c r="D22" i="14"/>
  <c r="D23" i="14"/>
  <c r="D24" i="14"/>
  <c r="D25" i="14"/>
  <c r="D26" i="14"/>
  <c r="D27" i="14"/>
  <c r="D28" i="14"/>
  <c r="D29" i="14"/>
  <c r="D30" i="14"/>
  <c r="D31" i="14"/>
  <c r="D32" i="14"/>
  <c r="D33" i="14"/>
  <c r="D34" i="14"/>
  <c r="D35" i="14"/>
  <c r="D36" i="14"/>
  <c r="D37" i="14"/>
  <c r="D38" i="14"/>
  <c r="D39" i="14"/>
  <c r="D40" i="14"/>
  <c r="D41" i="14"/>
  <c r="D42" i="14"/>
  <c r="D43" i="14"/>
  <c r="D44" i="14"/>
  <c r="D45" i="14"/>
  <c r="D46" i="14"/>
  <c r="D47" i="14"/>
  <c r="D48" i="14"/>
  <c r="D49" i="14"/>
  <c r="D50" i="14"/>
  <c r="D51" i="14"/>
  <c r="D52" i="14"/>
  <c r="D53" i="14"/>
  <c r="D54" i="14"/>
  <c r="D55" i="14"/>
  <c r="D56" i="14"/>
  <c r="D57" i="14"/>
  <c r="D58" i="14"/>
  <c r="D59" i="14"/>
  <c r="D60" i="14"/>
  <c r="D61" i="14"/>
  <c r="D62" i="14"/>
  <c r="D63" i="14"/>
  <c r="D64" i="14"/>
  <c r="D65" i="14"/>
  <c r="D66" i="14"/>
  <c r="D67" i="14"/>
  <c r="D68" i="14"/>
  <c r="D69" i="14"/>
  <c r="D70" i="14"/>
  <c r="D71" i="14"/>
  <c r="D72" i="14"/>
  <c r="D73" i="14"/>
  <c r="D74" i="14"/>
  <c r="D75" i="14"/>
  <c r="D76" i="14"/>
  <c r="D77" i="14"/>
  <c r="D78" i="14"/>
  <c r="D79" i="14"/>
  <c r="D80" i="14"/>
  <c r="D81" i="14"/>
  <c r="D82" i="14"/>
  <c r="D83" i="14"/>
  <c r="D84" i="14"/>
  <c r="D85" i="14"/>
  <c r="D86" i="14"/>
  <c r="D87" i="14"/>
  <c r="D88" i="14"/>
  <c r="D89" i="14"/>
  <c r="D90" i="14"/>
  <c r="D91" i="14"/>
  <c r="D92" i="14"/>
  <c r="D93" i="14"/>
  <c r="D94" i="14"/>
  <c r="D95" i="14"/>
  <c r="D96" i="14"/>
  <c r="D97" i="14"/>
  <c r="D98" i="14"/>
  <c r="D99" i="14"/>
  <c r="D100" i="14"/>
  <c r="D101" i="14"/>
  <c r="D2" i="13"/>
  <c r="D3" i="13"/>
  <c r="D4" i="13"/>
  <c r="D5" i="13"/>
  <c r="D6" i="13"/>
  <c r="D7" i="13"/>
  <c r="D8" i="13"/>
  <c r="D9" i="13"/>
  <c r="D10" i="13"/>
  <c r="D11" i="13"/>
  <c r="D12" i="13"/>
  <c r="D13" i="13"/>
  <c r="D14" i="13"/>
  <c r="D15" i="13"/>
  <c r="D16" i="13"/>
  <c r="D17" i="13"/>
  <c r="D18" i="13"/>
  <c r="D19" i="13"/>
  <c r="D20" i="13"/>
  <c r="D21" i="13"/>
  <c r="D22" i="13"/>
  <c r="D23" i="13"/>
  <c r="D24" i="13"/>
  <c r="D25" i="13"/>
  <c r="D26" i="13"/>
  <c r="D27" i="13"/>
  <c r="D28" i="13"/>
  <c r="D29" i="13"/>
  <c r="D30" i="13"/>
  <c r="D31" i="13"/>
  <c r="D32" i="13"/>
  <c r="D33" i="13"/>
  <c r="D34" i="13"/>
  <c r="D35" i="13"/>
  <c r="D36" i="13"/>
  <c r="D37" i="13"/>
  <c r="D38" i="13"/>
  <c r="D39" i="13"/>
  <c r="D40" i="13"/>
  <c r="D41" i="13"/>
  <c r="D42" i="13"/>
  <c r="D43" i="13"/>
  <c r="D44" i="13"/>
  <c r="D45" i="13"/>
  <c r="D46" i="13"/>
  <c r="D47" i="13"/>
  <c r="D48" i="13"/>
  <c r="D49" i="13"/>
  <c r="D50" i="13"/>
  <c r="D51" i="13"/>
  <c r="D52" i="13"/>
  <c r="D53" i="13"/>
  <c r="D54" i="13"/>
  <c r="D55" i="13"/>
  <c r="D56" i="13"/>
  <c r="D57" i="13"/>
  <c r="D58" i="13"/>
  <c r="D59" i="13"/>
  <c r="D60" i="13"/>
  <c r="D61" i="13"/>
  <c r="D62" i="13"/>
  <c r="D63" i="13"/>
  <c r="D64" i="13"/>
  <c r="D65" i="13"/>
  <c r="D66" i="13"/>
  <c r="D67" i="13"/>
  <c r="D68" i="13"/>
  <c r="D69" i="13"/>
  <c r="D70" i="13"/>
  <c r="D71" i="13"/>
  <c r="D72" i="13"/>
  <c r="D73" i="13"/>
  <c r="D74" i="13"/>
  <c r="D75" i="13"/>
  <c r="D76" i="13"/>
  <c r="D77" i="13"/>
  <c r="D78" i="13"/>
  <c r="D79" i="13"/>
  <c r="D80" i="13"/>
  <c r="D81" i="13"/>
  <c r="D82" i="13"/>
  <c r="D83" i="13"/>
  <c r="D84" i="13"/>
  <c r="D85" i="13"/>
  <c r="D86" i="13"/>
  <c r="D87" i="13"/>
  <c r="D88" i="13"/>
  <c r="D89" i="13"/>
  <c r="D90" i="13"/>
  <c r="D91" i="13"/>
  <c r="D92" i="13"/>
  <c r="D93" i="13"/>
  <c r="D94" i="13"/>
  <c r="D95" i="13"/>
  <c r="D96" i="13"/>
  <c r="D97" i="13"/>
  <c r="D98" i="13"/>
  <c r="D99" i="13"/>
  <c r="D100" i="13"/>
  <c r="D101" i="13"/>
  <c r="D2" i="11"/>
  <c r="D3" i="11"/>
  <c r="D4" i="11"/>
  <c r="D5" i="11"/>
  <c r="D6" i="11"/>
  <c r="D7" i="11"/>
  <c r="D8" i="11"/>
  <c r="D9" i="11"/>
  <c r="D10" i="11"/>
  <c r="D11" i="11"/>
  <c r="D12" i="11"/>
  <c r="D13" i="11"/>
  <c r="D14" i="11"/>
  <c r="D15" i="11"/>
  <c r="D16" i="11"/>
  <c r="D17" i="11"/>
  <c r="D18" i="11"/>
  <c r="D19" i="11"/>
  <c r="D20" i="11"/>
  <c r="D21" i="11"/>
  <c r="D22" i="11"/>
  <c r="D23" i="11"/>
  <c r="D24" i="11"/>
  <c r="D25" i="11"/>
  <c r="D26" i="11"/>
  <c r="D27" i="11"/>
  <c r="D28" i="11"/>
  <c r="D29" i="11"/>
  <c r="D30" i="11"/>
  <c r="D31" i="11"/>
  <c r="D32" i="11"/>
  <c r="D33" i="11"/>
  <c r="D34" i="11"/>
  <c r="D35" i="11"/>
  <c r="D36" i="11"/>
  <c r="D37" i="11"/>
  <c r="D38" i="11"/>
  <c r="D39" i="11"/>
  <c r="D40" i="11"/>
  <c r="D41" i="11"/>
  <c r="D42" i="11"/>
  <c r="D43" i="11"/>
  <c r="D44" i="11"/>
  <c r="D45" i="11"/>
  <c r="D46" i="11"/>
  <c r="D47" i="11"/>
  <c r="D48" i="11"/>
  <c r="D49" i="11"/>
  <c r="D50" i="11"/>
  <c r="D51" i="11"/>
  <c r="D52" i="11"/>
  <c r="D53" i="11"/>
  <c r="D54" i="11"/>
  <c r="D55" i="11"/>
  <c r="D56" i="11"/>
  <c r="D57" i="11"/>
  <c r="D58" i="11"/>
  <c r="D59" i="11"/>
  <c r="D60" i="11"/>
  <c r="D61" i="11"/>
  <c r="D62" i="11"/>
  <c r="D63" i="11"/>
  <c r="D64" i="11"/>
  <c r="D65" i="11"/>
  <c r="D66" i="11"/>
  <c r="D67" i="11"/>
  <c r="D68" i="11"/>
  <c r="D69" i="11"/>
  <c r="D70" i="11"/>
  <c r="D71" i="11"/>
  <c r="D72" i="11"/>
  <c r="D73" i="11"/>
  <c r="D74" i="11"/>
  <c r="D75" i="11"/>
  <c r="D76" i="11"/>
  <c r="D77" i="11"/>
  <c r="D78" i="11"/>
  <c r="D79" i="11"/>
  <c r="D80" i="11"/>
  <c r="D81" i="11"/>
  <c r="D82" i="11"/>
  <c r="D83" i="11"/>
  <c r="D84" i="11"/>
  <c r="D85" i="11"/>
  <c r="D86" i="11"/>
  <c r="D87" i="11"/>
  <c r="D88" i="11"/>
  <c r="D89" i="11"/>
  <c r="D90" i="11"/>
  <c r="D91" i="11"/>
  <c r="D92" i="11"/>
  <c r="D93" i="11"/>
  <c r="D94" i="11"/>
  <c r="D95" i="11"/>
  <c r="D96" i="11"/>
  <c r="D97" i="11"/>
  <c r="D98" i="11"/>
  <c r="D99" i="11"/>
  <c r="D100" i="11"/>
  <c r="D101" i="11"/>
  <c r="D2" i="8"/>
  <c r="D3" i="8"/>
  <c r="D4" i="8"/>
  <c r="D5" i="8"/>
  <c r="D6" i="8"/>
  <c r="D7" i="8"/>
  <c r="D8" i="8"/>
  <c r="D9" i="8"/>
  <c r="D10" i="8"/>
  <c r="D11" i="8"/>
  <c r="D12" i="8"/>
  <c r="D13" i="8"/>
  <c r="D14" i="8"/>
  <c r="D15" i="8"/>
  <c r="D16" i="8"/>
  <c r="D17" i="8"/>
  <c r="D18" i="8"/>
  <c r="D19" i="8"/>
  <c r="D20" i="8"/>
  <c r="D21" i="8"/>
  <c r="D22" i="8"/>
  <c r="D23" i="8"/>
  <c r="D24" i="8"/>
  <c r="D25" i="8"/>
  <c r="D26" i="8"/>
  <c r="D27" i="8"/>
  <c r="D28" i="8"/>
  <c r="D29" i="8"/>
  <c r="D30" i="8"/>
  <c r="D31" i="8"/>
  <c r="D32" i="8"/>
  <c r="D33" i="8"/>
  <c r="D34" i="8"/>
  <c r="D35" i="8"/>
  <c r="D36" i="8"/>
  <c r="D37" i="8"/>
  <c r="D38" i="8"/>
  <c r="D39" i="8"/>
  <c r="D40" i="8"/>
  <c r="D41" i="8"/>
  <c r="D42" i="8"/>
  <c r="D43" i="8"/>
  <c r="D44" i="8"/>
  <c r="D45" i="8"/>
  <c r="D46" i="8"/>
  <c r="D47" i="8"/>
  <c r="D48" i="8"/>
  <c r="D49" i="8"/>
  <c r="D50" i="8"/>
  <c r="D51" i="8"/>
  <c r="D52" i="8"/>
  <c r="D53" i="8"/>
  <c r="D54" i="8"/>
  <c r="D55" i="8"/>
  <c r="D56" i="8"/>
  <c r="D57" i="8"/>
  <c r="D58" i="8"/>
  <c r="D59" i="8"/>
  <c r="D60" i="8"/>
  <c r="D61" i="8"/>
  <c r="D62" i="8"/>
  <c r="D63" i="8"/>
  <c r="D64" i="8"/>
  <c r="D65" i="8"/>
  <c r="D66" i="8"/>
  <c r="D67" i="8"/>
  <c r="D68" i="8"/>
  <c r="D69" i="8"/>
  <c r="D70" i="8"/>
  <c r="D71" i="8"/>
  <c r="D72" i="8"/>
  <c r="D73" i="8"/>
  <c r="D74" i="8"/>
  <c r="D75" i="8"/>
  <c r="D76" i="8"/>
  <c r="D77" i="8"/>
  <c r="D78" i="8"/>
  <c r="D79" i="8"/>
  <c r="D80" i="8"/>
  <c r="D81" i="8"/>
  <c r="D82" i="8"/>
  <c r="D83" i="8"/>
  <c r="D84" i="8"/>
  <c r="D85" i="8"/>
  <c r="D86" i="8"/>
  <c r="D87" i="8"/>
  <c r="D88" i="8"/>
  <c r="D89" i="8"/>
  <c r="D90" i="8"/>
  <c r="D91" i="8"/>
  <c r="D92" i="8"/>
  <c r="D93" i="8"/>
  <c r="D94" i="8"/>
  <c r="D95" i="8"/>
  <c r="D96" i="8"/>
  <c r="D97" i="8"/>
  <c r="D98" i="8"/>
  <c r="D99" i="8"/>
  <c r="D100" i="8"/>
  <c r="D101" i="8"/>
  <c r="D38" i="10"/>
  <c r="D33" i="10"/>
  <c r="D3" i="10"/>
  <c r="D4" i="10"/>
  <c r="D5" i="10"/>
  <c r="D6" i="10"/>
  <c r="D7" i="10"/>
  <c r="D8" i="10"/>
  <c r="D9" i="10"/>
  <c r="D10" i="10"/>
  <c r="D11" i="10"/>
  <c r="D12" i="10"/>
  <c r="D13" i="10"/>
  <c r="D14" i="10"/>
  <c r="D15" i="10"/>
  <c r="D16" i="10"/>
  <c r="D17" i="10"/>
  <c r="D18" i="10"/>
  <c r="D19" i="10"/>
  <c r="D20" i="10"/>
  <c r="D21" i="10"/>
  <c r="D22" i="10"/>
  <c r="D23" i="10"/>
  <c r="D24" i="10"/>
  <c r="D25" i="10"/>
  <c r="D26" i="10"/>
  <c r="D27" i="10"/>
  <c r="D28" i="10"/>
  <c r="D29" i="10"/>
  <c r="D30" i="10"/>
  <c r="D31" i="10"/>
  <c r="D32" i="10"/>
  <c r="D34" i="10"/>
  <c r="D35" i="10"/>
  <c r="D36" i="10"/>
  <c r="D37" i="10"/>
  <c r="D39" i="10"/>
  <c r="D40" i="10"/>
  <c r="D41" i="10"/>
  <c r="D42" i="10"/>
  <c r="D43" i="10"/>
  <c r="D44" i="10"/>
  <c r="D45" i="10"/>
  <c r="D46" i="10"/>
  <c r="D47" i="10"/>
  <c r="D48" i="10"/>
  <c r="D49" i="10"/>
  <c r="D50" i="10"/>
  <c r="D51" i="10"/>
  <c r="D52" i="10"/>
  <c r="D53" i="10"/>
  <c r="D54" i="10"/>
  <c r="D55" i="10"/>
  <c r="D56" i="10"/>
  <c r="D57" i="10"/>
  <c r="D59" i="10"/>
  <c r="D60" i="10"/>
  <c r="D61" i="10"/>
  <c r="D62" i="10"/>
  <c r="D63" i="10"/>
  <c r="D64" i="10"/>
  <c r="D65" i="10"/>
  <c r="D66" i="10"/>
  <c r="D67" i="10"/>
  <c r="D68" i="10"/>
  <c r="D69" i="10"/>
  <c r="D70" i="10"/>
  <c r="D71" i="10"/>
  <c r="D72" i="10"/>
  <c r="D73" i="10"/>
  <c r="D74" i="10"/>
  <c r="D76" i="10"/>
  <c r="D77" i="10"/>
  <c r="D78" i="10"/>
  <c r="D79" i="10"/>
  <c r="D80" i="10"/>
  <c r="D81" i="10"/>
  <c r="D83" i="10"/>
  <c r="D84" i="10"/>
  <c r="D85" i="10"/>
  <c r="D86" i="10"/>
  <c r="D87" i="10"/>
  <c r="D88" i="10"/>
  <c r="D89" i="10"/>
  <c r="D91" i="10"/>
  <c r="D92" i="10"/>
  <c r="D93" i="10"/>
  <c r="D94" i="10"/>
  <c r="D95" i="10"/>
  <c r="D96" i="10"/>
  <c r="D97" i="10"/>
  <c r="D98" i="10"/>
  <c r="D99" i="10"/>
  <c r="D100" i="10"/>
  <c r="D101" i="10"/>
  <c r="D2" i="10"/>
  <c r="E34" i="2"/>
  <c r="D34" i="2"/>
  <c r="C34" i="2"/>
  <c r="E35" i="2"/>
  <c r="D35" i="2"/>
  <c r="C35" i="2"/>
  <c r="E36" i="2"/>
  <c r="D36" i="2"/>
  <c r="C36" i="2"/>
  <c r="E33" i="2"/>
  <c r="D33" i="2"/>
  <c r="C33" i="2"/>
  <c r="E32" i="2"/>
  <c r="D32" i="2"/>
  <c r="C32" i="2"/>
  <c r="D11" i="2" l="1"/>
  <c r="D7" i="2"/>
  <c r="D8" i="2"/>
  <c r="D10" i="2"/>
  <c r="D4" i="2"/>
  <c r="E4" i="2"/>
  <c r="E11" i="2"/>
  <c r="E10" i="2"/>
  <c r="D9" i="2"/>
  <c r="E9" i="2"/>
  <c r="E7" i="2"/>
  <c r="E8" i="2"/>
  <c r="D6" i="2"/>
  <c r="E6" i="2"/>
  <c r="D5" i="2"/>
  <c r="E5" i="2"/>
  <c r="C4" i="2"/>
  <c r="B4" i="2"/>
  <c r="B29" i="2" s="1"/>
  <c r="C5" i="2"/>
  <c r="B5" i="2"/>
  <c r="C6" i="2"/>
  <c r="B6" i="2"/>
  <c r="B20" i="2" s="1"/>
  <c r="C9" i="2"/>
  <c r="B9" i="2"/>
  <c r="B23" i="2" s="1"/>
  <c r="C7" i="2"/>
  <c r="B7" i="2"/>
  <c r="C11" i="2"/>
  <c r="B11" i="2"/>
  <c r="C10" i="2"/>
  <c r="B10" i="2"/>
  <c r="C8" i="2"/>
  <c r="B8" i="2"/>
  <c r="B18" i="2" l="1"/>
  <c r="B31" i="2"/>
  <c r="B19" i="2"/>
  <c r="B30" i="2"/>
  <c r="B24" i="2"/>
  <c r="B35" i="2"/>
  <c r="B34" i="2"/>
  <c r="B32" i="2"/>
  <c r="B21" i="2"/>
  <c r="B36" i="2" l="1"/>
  <c r="B25" i="2"/>
  <c r="B22" i="2" l="1"/>
  <c r="B33" i="2"/>
</calcChain>
</file>

<file path=xl/sharedStrings.xml><?xml version="1.0" encoding="utf-8"?>
<sst xmlns="http://schemas.openxmlformats.org/spreadsheetml/2006/main" count="2566" uniqueCount="147">
  <si>
    <t>QUESTION</t>
  </si>
  <si>
    <t>CORRECT ANSWER</t>
  </si>
  <si>
    <t>MODEL ANSWER</t>
  </si>
  <si>
    <t>CORRECTNESS</t>
  </si>
  <si>
    <t>SOURCE</t>
  </si>
  <si>
    <t>DIFFICULTY LEVEL</t>
  </si>
  <si>
    <t>COST</t>
  </si>
  <si>
    <t>TIME</t>
  </si>
  <si>
    <t>In the newsvendor model, given p = €100, c = €45, what is the fractile of the understock cost?</t>
  </si>
  <si>
    <t>ESCP</t>
  </si>
  <si>
    <t>EASY</t>
  </si>
  <si>
    <t>If inbound hazelnuts from Turkey require 4 trucks per week, and each truck holds 22 t, what annual tonnage is imported?</t>
  </si>
  <si>
    <t>POLITO</t>
  </si>
  <si>
    <t xml:space="preserve">Consider the following monthly product demand data observed over a 12-month period. The recorded demand values (in units) for each month are as follows:
Month 1: 120
Month 2: 118
Month 3: 107
Month 4: 145
Month 5: 141
Month 6: 122
Month 7: 300
Month 8: 400
Month 9: 430
Month 10: 425
Month 11: 442
Month 12: 420
Assume that the time horizon for demand forecasting is one month. 
What is the ME of a simple moving average demand forecasting with n=3? </t>
  </si>
  <si>
    <t>HARD</t>
  </si>
  <si>
    <t>Daily demand = 450u.; σ_d= 80u.; lead time L=10days; target CSL=95%. What is the Re‑order point ?</t>
  </si>
  <si>
    <t>Lactis is a company that produces and distributes ultra-fresh milk. The milk has a commercial shelf life of 3 days, and the company distributes it twice a week (for example, in one supermarket it might deliver on Monday and Thursday, in another on Tuesday and Friday). Orders are placed the evening before delivery, which occurs before the store opens the following day. ⇒ newsvendor Assume that the distribution of milk demand in a typical supermarket follows a normal distribution with a mean of 100 and a standard deviation of 20. Demands on successive days are independent of each other. The selling price of the milk is €2, it is purchased for €1.50, and produced by Lactis at €1. At the end of its commercial life cycle, the product is donated free of charge to charitable organizations. What type I service level is (approximately) offered to consumers?</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</si>
  <si>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If single orders are aggregated, what is the optimal lot size using EOQ?</t>
  </si>
  <si>
    <t>RWTH</t>
  </si>
  <si>
    <t xml:space="preserve">A paint manufacturer offers 100 different colors for sale. For each color, the weekly demand colors is normally distributed. The mean is 300 l, and the standard deviation is 100 l. The delivery time is 3 weeks. A CLS of 95% is targeted. Consider the case that the colors are mixed at the manufacturer  and sold at a hardware store. How high does the safety inventory at the hardware store need to be?  </t>
  </si>
  <si>
    <t>MEDIUM</t>
  </si>
  <si>
    <t>A pharmaceutical company has a demand of 60500 kg/year of a chemical compound. Each time an order of such compound is placed to the supplier, a consulting company is hired for 600 € to perform quality control tests and release certificates of compliancy. The pharmaceutical company is expected to pay for the transportation as well, at a fixed cost of 3000 € per shipment. The average lead time to receive the materials is 2 weeks, and the fixed storage and material handling cost accounts for 9 €/kg per month. The buying price is 5 €/kg. What are the EOQ?</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</si>
  <si>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They negotiate a contract regarding revenue sharing to coordinate the supply chain. What is the optimal share of the revenue (u)? Assume an adjusted wholesale price of 15€/unit.</t>
  </si>
  <si>
    <t>0.38</t>
  </si>
  <si>
    <t>La Buttazzi is a company that sells hardware at retail. The company’s customers include both end consumers who enjoy DIY and professionals. Some products are rather bulky, so the selection process in the store does not necessarily coincide with the consumption process: these customers first go to the store, choose and pay, and request delivery of the material only at a later time. The company’s demand data is organized by order collection date. Therefore, the demand on 2/1 is the sum of the orders collected on 2/1, regardless of the requested delivery date. Buttazzi’s suppliers deliver within two weeks from the order date. Buttazzi is experiencing a period of rapid growth. It has a capital cost of 5.2% per year.
Buttazzi’s products are durable, and its pricing policy is to multiply the purchase price (net of VAT) by two to obtain the consumer sale price (gross of VAT). VAT is 22%.
Given the nature of its customers, Buttazzi has decided to keep its stores open on Sundays. 
| Settimana | Lun | Mar | Mer | Gio | Ven | Sab | Dom | Totale |
|-----------|-----|-----|-----|-----|-----|-----|-----|--------|
| 1         | 112 | 47  | 132 | 46  | 50  | 150 | 119 | 656    |
| 2         | 49  | 64  | 93  | 105 | 75  | 170 | 145 | 701    |
| 3         | 37  | 87  | 44  | 24  | 128 | 202 | 186 | 708    |
| 4         | 155 | 101 | 143 | 45  | 87  | 199 | 176 | 906    |
| 5         | 78  | 55  | 32  | 68  | 107 | 185 | 148 | 673    |
| 6         | 100 | 103 | 119 | 119 | 151 | 200 | 185 | 977    |
| 7         | 100 | 86  | 60  | 67  | 60  | 193 | 158 | 724    |
| 8         | 134 | 125 | 198 | 89  | 68  | 122 | 189 | 925    |
| 9         | 161 | 77  | 112 | 68  | 78  | 224 | 115 | 835    |
| 10        | 72  | 73  | 81  | 64  | 124 | 176 | 227 | 817    |
| 11        | 70  | 87  | 97  | 111 | 86  | 197 | 179 | 827    |
| 12        | 137 | 70  | 67  | 73  | 101 | 149 | 180 | 777    |
| 13        | 152 | 123 | 94  | 70  | 137 | 202 | 193 | 971    |
| 14        | 86  | 55  | 94  | 64  | 118 | 238 | 190 | 845    |
| 15        | 129 | 82  | 79  | 92  | 97  | 256 | 173 | 908    |
| 16        | 164 | 123 | 65  | 125 | 37  | 241 | 222 | 977    |
| 17        | 73  | 97  | 117 | 51  | 147 | 256 | 169 | 910    |
| 18        | 104 | 56  | 103 | 110 | 126 | 175 | 168 | 842    |
| 19        | 170 | 113 | 173 | 115 | 160 | 214 | 210 | 1155   |
| 20        | 111 | 102 | 110 | 75  | 158 | 217 | 219 | 992    |
|Total|2194 |1726 |2013 |1581 |2095 |3966 |3551 |17126   |
Use the exponential smoothing method with trend for forecasting. Calculate the forecast with a time horizon of 3 weeks. Write the sum of the three forecasts for the next 3 weeks.</t>
  </si>
  <si>
    <t>3082.65</t>
  </si>
  <si>
    <t>The airline uses overbooking to fully take advantage of a plane’s capacity. Each ticket generates a profit of 300€/seat. Every lacking seat due to overbooking causes a loss of 350 €/seat. The no-shows are normally distributed with a mean of 50 and a standard deviation of 15 bookings. What is the cost of understock?</t>
  </si>
  <si>
    <t xml:space="preserve">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A lot size of 18,000 units per product is optimal for the production. How much do the fixed ordering costs need to be increased/decreased to consider optimal lot size (use EOQ formula)? </t>
  </si>
  <si>
    <t xml:space="preserve">A cross‑docking platform processes 72pallets/h. If each dock door handles 18pallets/h and must run at ≤85% utilisation, how many inbound doors are needed?
</t>
  </si>
  <si>
    <t>Fresca is a company that produces and sells fresh goat milk online. The freshness of the product is one of the main factors in acquiring customers for Fresca, which is why the milk is shipped on the same day it is milked. The milk is sold to consumers at 1 euro per liter, and any surplus is sold to local cheese producers at 0.5 euros per liter.
One goat produces one liter of milk per day, and the cost of caring for a goat (veterinary, food) is 220 euros per year. The purchase cost of each goat is equal to its selling price at the end of the production cycle. The company has structural and heating costs amounting to 30,000 euros. Currently, the daily demand for milk is uniformly distributed between 1000 and 2000 liters.
How many goats do you decide to have on your farm?</t>
  </si>
  <si>
    <t>La Gamma is a company that sells spare parts at retail. In recent years, the company has experienced a period of strong growth both through acquisitions and by increasing the number of stores in its network. The company follows a high-level service policy, which helps attract customers when their vehicles experience problems and require repairs. In addition to breakdown-related interventions, the company also offers scheduled maintenance services.
In recent quarters, the company’s financial data has shown very concerning signs. Sales have increased significantly, but unfortunately, inventory levels have grown disproportionately compared to sales.
Furthermore, under pressure from competitors selling non-branded spare parts and due to an aggressive promotional push (i.e., frequent campaigns offering assistance and spare parts at discounted prices), the company’s profit margins have shown signs of weakening. Additionally, over the past two years, the company has pursued an aggressive policy of disposing of old parts (those not moved for more than two years and related to vehicle models no longer in production for over 10 years). In the last two years, the company has carried out clearance sales at symbolic prices of products previously valued at €1 million each year. Moreover, in negotiations with spare part manufacturers, it has obtained the ability to resell old parts to the manufacturers for a total of €1 million per year (valued at purchase price). These parts were sold at a price equal to 50% of the original purchase price. The company has established long-term agreements with manufacturers (buy-back contracts) to resell to them products that are no longer moved and refer to old vehicle models. The company estimates that it will generate about €500k worth of inventory each year that can be covered by these agreements with manufacturers.
Additionally, the company’s financial position shows signs of potential difficulty because payment terms to suppliers have been shortened in order to obtain a discount of about 2% on the sale price. This has also led to a relative reduction in trade payables, and therefore, in a fundamental source of financing for the company.
Data in k€        | 2009    | 2010    | 2011    | 2012    | 2013    | 2014
---------------------------------------------------------------------------
Turnover          | 100.000 | 102.000 | 106.000 | 110.250 | 116.750 | 130.250
Stores            | 100     | 105     | 110     | 115     | 125     | 145
comp sales        |         | 1%      | 1%      | 2%      | 2%      | 2%
GM%               | 65%     | 65%     | 60%     | 60%     | 50%     | 50%
Final Inventories | 12.167  | 13.310  | 16.643  | 18.333  | 23.850  | 27.315
days payables     | 90      | 90      | 85      | 80      | 75      | 75
accounts payables | 9.000   | 9.500   | 12.000  | 14.000  | 18.000  | 21.000
Calculate the Inventory turns for 2013.</t>
  </si>
  <si>
    <t>2.77</t>
  </si>
  <si>
    <t>The demand an supply are uncertain and fluctuating, so it is necessary to store some processors to react to orders that were not forecasted.  
The sales department determines the weekly demand for jPhones with an average of 250,000 units and a standard deviation of 12,000 units. The demand is assumed to be normally distributed. The delivery of the processors (needed for production) takes 2 weeks with a standard deviation of  1.5 weeks.  
What is the safety inventory for the processors with a target CSL of 95%?</t>
  </si>
  <si>
    <t>Customer‑demand CV = 0.3; manufacturer order CV = 0.9. what is the Bullwip index?</t>
  </si>
  <si>
    <t>The airline uses overbooking to fully take advantage of a plane’s capacity. Each ticket generates a profit of 300€/seat. Every lacking seat due to overbooking causes a loss of 350 €/seat. The no-shows are normally distributed with a mean of 50 and a standard deviation of 15 bookings. What is the cost of overstock?</t>
  </si>
  <si>
    <t>The inventory management of drilling machines is analyzed at the IBO store in Aachen. The weekly demand has a mean of 1000 and a standard deviation of 250 and is normally distributed. The delivery time is 4 weeks and the scheduler decided to check the inventory every 7 weeks. Assuming a periodic inventory management, a safety inventory of drilling machines with a CSL value of 85% is set for every store. What is the level of orders S for the IBO store?</t>
  </si>
  <si>
    <t xml:space="preserve">A retail company named CM sells hardware products.
The company offers 7,550 items to its customers, with a 50% margin and an average price of €3 per item.
Customers include both end consumers and small artisans.
Due to the large number of products, the company uses automatic forecasting models to estimate demand.
The company has an average inventory of €200,000 and an annual turnover of €800,000.
The company is economically healthy and undergoing strong development. 
Table 1 – Number of stores per month
Month | Stores
-----|-------
  1  |   20
  2  |   20
  3  |   21
  4  |   21
  5  |   22
  6  |   23
  7  |   24
  8  |   24
  9  |   26
 10  |   26
 11  |   27
 12  |   27
 13  |   28
 14  |   29
 15  |   30
Table 2 – Monthly demand for Product 1  (sum of all the stores for each month)
Month | monthly demand
-----|------------
  1  |    186
  2  |    214
  3  |    292
  4  |    220
  5  |    263
  6  |    216
  7  |    172
  8  |    213
  9  |    264
 10  |    236
 11  |    278
 12  |    326
 13  |    267
 14  |    281
 15  |    296
For Product 1, with a lead time of 1 month, use the moving average method with k = 5 and horizon= 2 months, to make the next forecast for months 16 and 17. Consider that the number of stores at period 16 and 17 will be 30.
Report only the exact value of the next forecast (the TOTAL of the two periods 16 and 17).
</t>
  </si>
  <si>
    <t>SKUs 201 to 324 are classified as medium‑moving items with an average annual inventory of 3200 pallets.
The company sells 10 pallets of each SKU every month, over a 12‑month period.
What is annual inventory‑turnover index?</t>
  </si>
  <si>
    <t>4.65</t>
  </si>
  <si>
    <t xml:space="preserve">The month‑end final stock levels for a six‑month period are: 150,50,100,100,200,150.
The unit holding cost is €30 per the entiresemester.
What is the total inventory‑holding cost for the six months?
</t>
  </si>
  <si>
    <t xml:space="preserve">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buyback contract, the manufacturer’s buy‑back price for the unsold units is €60 per unit. What is the retailer’s profit?
</t>
  </si>
  <si>
    <t>Little’s Law line‑capacity calculation.
The average WIP on a line is  5400pcs; the average flow‑time =1.5h. what is the Throughput? (in pcs/h)</t>
  </si>
  <si>
    <t>A Kanban card links two adjacent workstations whose combined demand rate is 600 units/day and container size 50 units. With a safety factor of 0.2 and lead time 1 day, how many Kanbans are required? (round down to the nearest whole number)</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</si>
  <si>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calculate for widget C the total yearly inventory cost (using EOQ)</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</si>
  <si>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Using revenue management, what is the optimal price (if there is only one standardized price for both segments)?</t>
  </si>
  <si>
    <t xml:space="preserve">40% of the volume moves by sea in 42 days, 60% by air in 7 days. What is the Weighted average lead time for a dual‑mode flow? </t>
  </si>
  <si>
    <t>A pharmaceutical company has a demand of 60500 kg/year of a chemical compound. Each time an order of such compound is placed to the supplier, a consulting company is hired for 600 € to perform quality control tests and release certificates of compliancy. The pharmaceutical company is expected to pay for the transportation as well, at a fixed cost of 3000 € per shipment. The average lead time to receive the materials is 3 weeks, and the fixed storage and material handling cost accounts for 9 €/kg per month. The buying price is 5 €/kg. The Reorder point for such item?</t>
  </si>
  <si>
    <t>In the Newsvendor model if the cost of understock is €30 and the cost of overstock is €10, what is the optimal service level?</t>
  </si>
  <si>
    <t>A facility choice:
- Option A = €400k fixed + €5 per unit
- Option B = €100k fixed + €11 per unit
What is the Break‑even demand?</t>
  </si>
  <si>
    <t xml:space="preserve">Consider the following monthly product demand data observed over a 12-month period. The recorded demand values (in units) for each month are as follows:
Month 1: 120
Month 2: 118
Month 3: 107
Month 4: 145
Month 5: 141
Month 6: 122
Month 7: 300
Month 8: 400
Month 9: 430
Month 10: 425
Month 11: 442
Month 12: 420
Assume that the time horizon for demand forecasting is one month. 
What is the MAD of a simple moving average demand forecasting with n=3? 
</t>
  </si>
  <si>
    <t>Actuals demand = [900, 1100, 1050, 950]; Forecast demand = [1000, 1050, 1000, 1000]. What is the MAPE of a 4‑week forecast?</t>
  </si>
  <si>
    <t>The demand is uncertain and fluctuating. Due to uncertain demand, it is necessary to store some processors to react to orders that were not forecasted.  
The sales department determines the weekly demand for jPhones with an average of 250,000 units and a standard deviation of 12,000 units. The demand is assumed to be normally distributed. The delivery of the processors (needed for production) takes 2 weeks.  
What is the safety inventory for the processors with a target CSL of 95%?</t>
  </si>
  <si>
    <t>REDUCING THE NUMBER OF PERIPHERAL WAREHOUSES IN A DISTRIBUTION LOGISTICS NETWORK FROM 10 TO 5 OR FROM 16 TO 8, WHAT IS THE REDUCTION IN INVENTORY COST?</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</si>
  <si>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calculate for widget A the Reorder Point</t>
  </si>
  <si>
    <t>You are a young industrial engineer working for a large Italian retail chain that operates hypermarkets. The company has a network of 10 stores, which are served daily by a central warehouse where all products purchased from suppliers are received. Given the delivery frequency, the vast majority of items are stored in the central warehouse. The company is in good financial condition, and despite the recent increase in interest rates, its cost of capital is 5.2%.
You are specifically responsible for the bazaar section, which features many products imported from China.
These products are imported by sea in containers with a net load capacity of 68 cubic meters. In particular, you are considering sourcing from a supplier of poufs. Each pouf occupies 0.1 cubic meters.
The purchase cost is €10 (at the supplier’s factory in China), and it is sold in Italian stores for €40. The weekly demand in each store follows a normal distribution with a mean of 100 and a standard deviation of 25. Assume that demand is uncorrelated over time and across stores.
The supplier takes 8 weeks to produce the goods, which are then immediately shipped, requiring an additional 6 weeks to arrive at the Italian warehouses.
The container costs €8,000.
Choose the parameter R.</t>
  </si>
  <si>
    <t>Lactis is a company that produces and distributes ultra-fresh milk. The milk has a commercial shelf life of 3 days, and the company distributes it twice a week (for example, in one supermarket it might deliver on Monday and Thursday, in another on Tuesday and Friday). Orders are placed the evening before delivery, which occurs before the store opens the following day. ⇒ newsvendor Assume that the distribution of milk demand in a typical supermarket follows a normal distribution with a mean of 100 and a standard deviation of 20. Demands on successive days are independent of each other. The selling price of the milk is €2, it is purchased for €1.50, and produced by Lactis at €1. At the end of its commercial life cycle, the product is donated free of charge to charitable organizations. What type II service level is (approximately) offered to consumers?</t>
  </si>
  <si>
    <t xml:space="preserve">I have 120 fast‑moving SKUs with an average annual inventory of 3200 pallets.
During the first half‑year, each SKU sold 10 pallets per month; during the second half‑year, each SKU sold 20 pallets per month.
what is the annual inventory‑turnover index?
</t>
  </si>
  <si>
    <t>If a QR‑code contains 48 bytes and each hash expands by 32 bytes per supply‑chain step, how large is the code after 4 additional steps? (in bytes)</t>
  </si>
  <si>
    <t xml:space="preserve">A 4‑warehouse network (identical demand) is centralised into 1. Usinf square‑root law, how much safety stock is reduced? </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</si>
  <si>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What is the cycle inventory per product using EOQ?</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</si>
  <si>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What is the  optimal order quantity for the retailer?</t>
  </si>
  <si>
    <t>Consider four regional warehouses. The weekly demand in each region is 
- region 1: mean 15,000, st.deviation 2,000 
- region 2: mean 7,000  , st.deviation 1,500
- region 3: mean 20,000, st.deviation 2,500
- region 4: mean 12,000, st.deviation 1,000 
The  CLS is 85%, the delivery time is 3 weeks. 
What is the total safety inventory?</t>
  </si>
  <si>
    <t>La Scelta is a supermarket chain that offers a wide range of products to its customers. The company’s strategy is based not only on variety but also on the quality of its offerings and customer service, which has resulted in strong customer loyalty. This strategy has led to excellent financial results; however, the company’s rapid growth has also generated debt, and in a context of rising interest rates, the cost of capital has reached 10.4% per year. La Scelta’s strategy is to offer a standard assortment of 90% across all supermarkets, while delegating 10% of the assortment to the store manager, who selects products locally—often purchased from local suppliers. In the Catanzaro store, the manager has chosen a supplier of spreadable Nduja. This valuable product of local culture is sold at €4 (net of VAT) and purchased at a cost of €2.50 (net of VAT). The current stock in the warehouse is 30 units. The agreement with the small supplier from Lamezia Terme provides for weekly deliveries, with a lead time of one week. Orders are placed and deliveries are received on Monday morning. The orders placed, along with the sales forecasts for the upcoming weeks and past sales, are shown in a table. | Week | Orders | Demand | Forecasts | |------|--------|--------|-----------| | 1 | 100 | 132 | 115 | | 2 | 120 | 96 | 98 | | 3 | 100 | 79 | 99 | | 4 | 70 | 73 | 62 | | 5 | 60 | 157 | 135 | | 6 | 170 | 53 | 94 | | 7 | 60 | 144 | 133 | | 8 | 160 | 88 | 89 | | 9 | — | — | 113 | | 10 | — | — | 123 | | 11 | — | — | 130 | . 
How many pieces do you order?</t>
  </si>
  <si>
    <t>A retail company named CM sells hardware products.
The company offers 7,550 items to its customers, with a 50% margin and an average price of €3 per item.
Customers include both end consumers and small artisans.
Due to the large number of products, the company uses automatic forecasting models to estimate demand.
The company has an average inventory of €200,000 and an annual turnover of €800,000.
The company is economically healthy and undergoing strong development. 
Table 1 – Number of stores per month
Month | Stores
-----|-------
  1  |   20
  2  |   20
  3  |   21
  4  |   21
  5  |   22
  6  |   23
  7  |   24
  8  |   24
  9  |   26
 10  |   26
 11  |   27
 12  |   27
 13  |   28
 14  |   29
 15  |   30
Table 2 – Monthly demand for Product 1  (sum of all the stores for each month)
Month | monthly demand
-----|------------
  1  |    186
  2  |    214
  3  |    292
  4  |    220
  5  |    263
  6  |    216
  7  |    172
  8  |    213
  9  |    264
 10  |    236
 11  |    278
 12  |    326
 13  |    267
 14  |    281
 15  |    296
For Product 1, with a lead time of 1 month, use the moving average method with k = 5 and horizon= 2 months. Calculate the RMSE. Report only the exact value of the RMSE.</t>
  </si>
  <si>
    <t>A product has a mean daily demand of 68 units (σ = 11). Supplier lead time is 4 days and the target CSL is 95%. What is the Reorder Point (ROP) in units?</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</si>
  <si>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What is the total cost per product using EOQ?</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</si>
  <si>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Due to a mechanical problem, one of the airplanes cannot fly. Instead a smaller one, with a capacity of 100 seats, will take its place. What is the optimal uniform price?</t>
  </si>
  <si>
    <t>Goods in pipeline = €4million; annual cost of capital = 9%. What is the Monthly financing charge on in‑transit inventory?</t>
  </si>
  <si>
    <t xml:space="preserve">You are a young industrial engineer working for a large Italian retail chain that operates hypermarkets. The company has a network of 10 stores, which are served daily by a central warehouse where all products purchased from suppliers are received. Given the delivery frequency, the vast majority of items are stored in the central warehouse. The company is in good financial condition, and despite the recent increase in interest rates, its cost of capital is 5.2%.
You are specifically responsible for the bazaar section, which features many products imported from China.
These products are imported by sea in containers with a net load capacity of 68 cubic meters. In particular, you are considering sourcing from a supplier of poufs. Each pouf occupies 0.1 cubic meters.
The purchase cost is €10 (at the supplier’s factory in China), and it is sold in Italian stores for €40. The weekly demand in each store follows a normal distribution with a mean of 100 and a standard deviation of 25. Assume that demand is uncorrelated over time and across stores.
The supplier takes 8 weeks to produce the goods, which are then immediately shipped, requiring an additional 6 weeks to arrive at the Italian warehouses.
The container costs €8,000.
Choose the reference quantity.
</t>
  </si>
  <si>
    <t xml:space="preserve">Daily demand is 5400 pcs on one 8‑h shift (480 min) with 12% of downtime. What is the takt time (in seconds) considering downtime?
</t>
  </si>
  <si>
    <t>With an average annual inventory of 330 units, a unit purchase price of €1500, and a holding‑cost rate equal to 5% of the average inventory value, what is the annual holding cost for the stock?</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</si>
  <si>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traditional wholesale contract, what is the supply chain’s profit?</t>
  </si>
  <si>
    <t>A safety‑stock analysis yields a z‑value of 2.06. What cycle‑service level (CSL) does this correspond to?</t>
  </si>
  <si>
    <t>Overbooking: seats = 180; average no‑show = 3%. Airline sells 6% extra seats.
What is the Expected denied boardings per flight?</t>
  </si>
  <si>
    <t>La Gigia is a company that imports various types of solar panel products from the Far East. Keeping products in stock costs 1% per month.  
A solar panel has a production cost of €100 and a selling price of about €200. Monthly demand is 1,000 panels per month. There are different models that differ slightly in installation methods but share the same economic characteristics. The market shares of the products are as follows:  
A 40%  
B 30%  
C 20%  
D 10%  
E 10%  
Products can be transported using sea containers. Sea transport costs €4,000 per container. A container can carry 5,000 solar panels. Transport time by sea is about one month.  
Imported products are stored in a customs warehouse and then transported to the national warehouse from which shipments to installation sites depart. Transport to the nationalized warehouse costs €150 per shipment. A truck can carry a maximum of 4,000 solar panels.  
When products move from the customs warehouse to the nationalized warehouse, import taxes are paid equal to 20% of the product value plus administrative handling costs of €50 per unloaded container.  
If there were no constraints related to container size, what would be the optimal purchase lot?</t>
  </si>
  <si>
    <t xml:space="preserve">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Revenue Sharing contract, the retailer shares 10% of the selling price on every unit sold with the manufacturer. The manufacturer, in turn, supplies the goods to the retailer at €50 per unit instead of €75. What is the manufacturer’s profit?
</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</si>
  <si>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They negotiate a repurchase contract to coordinate the supply chain. What is the optimal repurchase cost (b)?</t>
  </si>
  <si>
    <t>Wholesale cost w=€80, retail price p=€140, salvage value s=€30. what is the optimal critical ratio for a newsvendor?</t>
  </si>
  <si>
    <t xml:space="preserve">A manufacturer has a production cost of €50 per unit and sells to the retailer at a wholesale price of €75 per unit. The retailer, in turn, sells to customers at €100 per unit. A total of 15,000 units were produced, but only 10,000 units were sold. Under a traditional wholesale contract, what is the manufacturer’s profit?
</t>
  </si>
  <si>
    <t xml:space="preserve">A  supermarket is supplied with agnolotti by an industrial pasta maker.
Given the following data:
Weekly demand (kg):
10  12  11  14  12.5  11  10  9  14  13.5  9.5  12  10  13  14.5  9  9.5  12  13  11.5  9.5  14  13  12  11
Order lead time (days):
4  4  5  3  4.5  5  5  3  4  3.5  5  5.5  3  4  4  5  4.5  5  6  6  4  4  5  3  3
Target service level: 98 % (z= 2.055). What is the required safety stock? (consider 7 working days per week)
</t>
  </si>
  <si>
    <t>The “inventory coverage” KPI dropped from 53,5 to 38 days in 20 months. What is the reduction?</t>
  </si>
  <si>
    <t>Given μ=4000, E[shortage]=40, what is the fill‑rate β?</t>
  </si>
  <si>
    <t>If inventory turns is 7 per year, what is the average days‑on‑hand?</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</si>
  <si>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Both customer segments have their own price. The optimal price for segment 1 is:</t>
  </si>
  <si>
    <t xml:space="preserve">A paint manufacturer offers 100 different colors for sale. For each color, the weekly demand is normally distributed. The mean is 300 l, and the standard deviation is 100 l. The delivery time is 3 weeks. A CLS of 95% is targeted. Consider the case that the base color is delivered and the colors are mixed according to customer wishes. How high does the safety inventory in the hardware store need to be?   </t>
  </si>
  <si>
    <t>La Gamma is a company that sells spare parts at retail. In recent years, the company has experienced a period of strong growth both through acquisitions and by increasing the number of stores in its network. The company follows a high-level service policy, which helps attract customers when their vehicles experience problems and require repairs. In addition to breakdown-related interventions, the company also offers scheduled maintenance services.
In recent quarters, the company’s financial data has shown very concerning signs. Sales have increased significantly, but unfortunately, inventory levels have grown disproportionately compared to sales.
Furthermore, under pressure from competitors selling non-branded spare parts and due to an aggressive promotional push (i.e., frequent campaigns offering assistance and spare parts at discounted prices), the company’s profit margins have shown signs of weakening. Additionally, over the past two years, the company has pursued an aggressive policy of disposing of old parts (those not moved for more than two years and related to vehicle models no longer in production for over 10 years). In the last two years, the company has carried out clearance sales at symbolic prices of products previously valued at €1 million each year. Moreover, in negotiations with spare part manufacturers, it has obtained the ability to resell old parts to the manufacturers for a total of €1 million per year (valued at purchase price). These parts were sold at a price equal to 50% of the original purchase price. The company has established long-term agreements with manufacturers (buy-back contracts) to resell to them products that are no longer moved and refer to old vehicle models. The company estimates that it will generate about €500k worth of inventory each year that can be covered by these agreements with manufacturers.
Additionally, the company’s financial position shows signs of potential difficulty because payment terms to suppliers have been shortened in order to obtain a discount of about 2% on the sale price. This has also led to a relative reduction in trade payables, and therefore, in a fundamental source of financing for the company.
Data in k€        | 2009    | 2010    | 2011    | 2012    | 2013    | 2014
---------------------------------------------------------------------------
Turnover          | 100.000 | 102.000 | 106.000 | 110.250 | 116.750 | 130.250
Stores            | 100     | 105     | 110     | 115     | 125     | 145
comp sales        |         | 1%      | 1%      | 2%      | 2%      | 2%
GM%               | 65%     | 65%     | 60%     | 60%     | 50%     | 50%
Final Inventories | 12.167  | 13.310  | 16.643  | 18.333  | 23.850  | 27.315
days payables     | 90      | 90      | 85      | 80      | 75      | 75
accounts payables | 9.000   | 9.500   | 12.000  | 14.000  | 18.000  | 21.000
Calculate the GMROI for 2014.</t>
  </si>
  <si>
    <t xml:space="preserve">I have 79 medium‑moving SKUs with an average yearly inventory of 3,200 pallets. Each month the company sells 10 pallet for each SKU. consider 12 months. what is the annual inventory‑turnover index?
</t>
  </si>
  <si>
    <t>Given an annual demand of 4648 units, an ordering cost of $62 per order, a unit cost of $199, and an annual holding rate of 25 %, what is the Economic Order Quantity (EOQ)?</t>
  </si>
  <si>
    <t xml:space="preserve">A manufacturer has a production cost of €50 per unit and sells to the retailer at a wholesale price of €75 per unit. The retailer, in turn, sells to customers at €100 per unitA total of 15,000 units were produced and sold to the retailer. The retailer sells to his customer only 10,000 units.  Under a buyback contract, the manufacturer’s buy‑back price for the unsold units is €60 per unit. What is the supply chain’s profit?
</t>
  </si>
  <si>
    <t xml:space="preserve">A manufacturer has a production cost of €50 per unit and sells to the retailer at a wholesale price of €75 per unit. The retailer, in turn, sells to customers at €100 per unit.A total of 15,000 units were produced and sold to the retailer. The retailer sells to his customer only 10,000 units. Under a buyback contract, the manufacturer’s buy‑back price for the unsold units is €60 per unit. What is the manufacturer’s profit?
</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</si>
  <si>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traditional wholesale contract, what is the retailer’s profit?</t>
  </si>
  <si>
    <t xml:space="preserve">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Revenue Sharing contract, the retailer shares 10% of the selling price on every unit sold with the manufacturer. The manufacturer, in turn, supplies the goods to the retailer at €50 per unit instead of €75. What is the retailer’s profit?
</t>
  </si>
  <si>
    <t>Calculate Q with an annual demand D=90000u.; setup S=€120; holding‑rate h=25%; unit cost=€40. Now, halving h to 12.5% changes Q by which factor?</t>
  </si>
  <si>
    <t>Given an annual consumption of 6,600 units and the fact that 22 replenishments are made each year, what is the average quantity of goods in transit?</t>
  </si>
  <si>
    <t>Your father's newsstand sells La Gazzetta del Torinista, a sports newspaper, for 1 euro. The newspaper is sold to the newsstand by the publisher for 0.7 euro.
The average demand over the past 28 days has been 100 copies requested and 85 copies sold. Your father's expectation for tomorrow is to receive requests for 120 copies.
Over the past 28 days, the standard deviation of demand has been 30 units, while the MAD (Mean Absolute Deviation) is 12 and the RMSE (Root Mean Square Error) is 16.
Unsold copies remain at your father's expense.
How many copies do you decide to purchase from the publisher?   (use st.dev=RMSE)</t>
  </si>
  <si>
    <t>Annual demand D=90000 u.; setup S = €120; holding‑rate h=25%; unit cost =€40. What is EOQ?</t>
  </si>
  <si>
    <t>Anthropologie is a company operating in the fashion clothing sector in the United States.
The company purchases its garments from Chinese suppliers. Therefore, delivery lead times are about 4 months, while the full-price selling season lasts 5 months.  
Demand forecasting at the beginning of the season has substantial uncertainty (50%, assuming a normal distribution of demand). After the first two months of sales, the uncertainty is reduced to 25% (initial data are not significant enough to update the initial forecast), the following month to 10%, and finally to 5% after four months of sales.  
Anthropologie has a strong brand identity that allows it to obtain very attractive margins from its loyal customers: 55%. The average price of a garment is $100.  
However, the long supply chain imposes a series of very significant costs. First of all, the company has established a heavy structure for purchase planning and supplier quality control, which accounts for 5% of revenue. The main cost driver in these cases is the number of suppliers to manage and the number of different products to plan, while obviously buying 100 or 120 pieces does not change this cost.  
The high cost depends on Anthropologie’s strategy; in fact, for Anthropologie, it is essential not to irritate customers by losing the strong identity of the brand.  
The purchase volumes allow Anthropologie to buy products in full containers. A container costs about $3,000 and carries a value (at purchase price) of about $60,000. Anthropologie purchases about 1,000 containers per season.  
The containers are delivered to a central warehouse managed through outsourcing. The logistics service provider operating within the warehouse is paid approximately $0.50 per item handled (entry + exit from the warehouse are considered a single handling operation for the purposes of the contract).  
Finally, the garments are entrusted to a courier who delivers them to the stores at a cost of about $0.50 per item.  
Garments that remain unsold during the season are sold at a discounted price of 40% of the initial price.  
Consider a product with the demand forecast illustrated in the table for the various weeks of the selling season.  
week,expected demand
33,0
34,0
35,0
36,0
37,40
38,50
39,60
40,70
41,80
42,90
43,100
44,100
45,100
46,100
47,130
48,160
49,190
50,220
51,50
52,50
Calculate how many pieces do you decide to purchase before the start of the season.</t>
  </si>
  <si>
    <t>The airline uses overbooking to fully take advantage of a plane’s capacity. Each ticket generates a profit of 300€/seat. Every lacking seat due to overbooking causes a loss of 350 €/seat. The no-shows are normally distributed with a mean of 50 and a standard deviation of 15 bookings. How much overbooking should the airline accept for the mentioned flight?</t>
  </si>
  <si>
    <t xml:space="preserve">In the course of controlling capacity, the management of airAix would like to know which safety limits need to be established for each customer class. There are two customer classes. In total, the capacity is 1,250 seats. 
- Booking class 1 has a demand with a mean of  200 and a variance of 2500 and P1=350
- Booking class 2 has a demand with a mean of  600 and a variance of 3600 and P1=200
Use Littlewood’s two class model. What is the capacity allocated for  class 1 (safety limit)?
</t>
  </si>
  <si>
    <t>A  supermarket is supplied with agnolotti by an industrial pasta maker.
Given the following data:
Weekly demand (kg):
10  12  11  14  12.5  11  10  9  14  13.5  9.5  12  10  13  14.5  9  9.5  12  13  11.5  9.5  14  13  12  11
Order lead time (days):
4  4  5  3  4.5  5  5  3  4  3.5  5  5.5  3  4  4  5  4.5  5  6  6  4  4  5  3  3
Target service level: 98 % (z= 2.055). what is the order quantity? (consider 7 working days per week)</t>
  </si>
  <si>
    <t>With an annual turnover ratio of 20 turns per year and a daily consumption of 30 units per day, what is the average inventory on hand?</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</si>
  <si>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What is the optimal lot size per product using EOQ?</t>
  </si>
  <si>
    <t>Giga is a company operating in the retail sector and in particular sells textile products.
In the past, the company experienced very strong growth linked both to the increase in the number of stores and to the increase in sales per unit of surface area. In the last 4 years, the company sold 7,000, 8,000, 9,000, and 10,000 items.
The company has grown in the last 4 years from 70 to 75, 80, and 88 stores. This growth has made the company very financially solid and, therefore, the cost of capital is 6% per year.
The company has historically been based on the Zara model: short life-cycle products at very low prices, especially for young people. However, as its loyal customer base ages, the company has decided to launch a new product line called Basic, which today accounts for 40% of revenues. These products are characterized by higher-quality raw materials and more classic designs. This has reduced the level of demand uncertainty (before the beginning of the sales season, from the traditional 60% for fashion products to 30% for the Basic line products). For these reasons, the company has decided to change its commercial strategies for the new Basic product line.
The articles traditionally marketed by Giga are produced by local suppliers with a raw material cost equal to 40% of the final price, to which processing costs equal to 25% of the final price are added. The retail price of an average item (of this type) is €80. The supply chain is not flexible enough to adapt during the season to sales: orders are set once and for all before the beginning of the season, even if several delivery dates are scheduled (from August to November) to the central warehouse, from which individual stores are then supplied.
Logistics costs amount to about €4 per item. The average retail price of a typical item is €80. In a typical store, 537 different articles are stocked, for a total area of 200 square meters. The annual rent cost for a typical store is €14,000/year. In a typical store, 10 people work, 4 of whom are part-time (for a total of 8 Full Time Equivalent). The staff cost for an average store is €240k/year, although larger stores can reach a cost of €500k/year.
At the end of the sales season, unsold products are repackaged and shipped to the company’s outlets where they are typically all sold during the two months following the end of the season. The handling and transport cost to the outlets is €5/item. In the outlets, the products are sold off on average at a price equal to 60% of the initial full price. The outlets are very popular and, therefore, normally all unsold goods during the regular season are completely sold off during the following season (in the first two months).
Calculate Type I service level that is appropriate to maintain for these products.</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</si>
  <si>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If single orders are aggregated, what is the optimal cycle inventory using EOQ?</t>
  </si>
  <si>
    <t xml:space="preserve">With demand 12000u./yr and EOQ 800u.,what is the average cycle inventory?
</t>
  </si>
  <si>
    <t>Delta is a company that sells the jerseys of a glorious basketball team: Olimpia Milano.
The sales data of the jerseys from last year, before the start of the playoffs and after the start of the playoffs, is described in the following table.
jersey number | pre-playoff sales | playoff sales
3             | 130                 | 60
9             | 71                  | 31
12            | 73                  | 37
42            | 141                 | 68
24            | 122                 | 71
32            | 68                  | 31
11            | 85                  | 49
19            | 55                  | 26
84            | 69                  | 39
total       | 814                 | 412
The jersey sales for this year before the playoffs are described in the following table.
jersey number | pre-playoff sales
3             | 4
9             | 65
12            | 3
42            | 150
24            | 43
32            | 96
11            | 73
19            | 81
84            | 33
Based solely on the quantitative data available, what are the demand forecasts for the sales of Sir. Hines’s jersey (number 42) for the entire season?</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</si>
  <si>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What is the demand for segment 1?</t>
  </si>
  <si>
    <t>A retailer sells 60% of logistics activity in‑house and outsources 40%. If its total logistics bill is €110.8, how much revenue is generated by strategic outsourcing (20% of the outsourced slice)?</t>
  </si>
  <si>
    <t>Component demand σ₁ = 400, σ₂ = 300, correlation ρ = 0. what is the pooled σ?</t>
  </si>
  <si>
    <t>A Kanban loop operates with demand 400units/h, container size 20units and safety factor 0.15. Lead time between card detachment and full replenishment is 1.2h. How many Kanban cards are required?</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</si>
  <si>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calculate for widget B the Economic Order Quantity (EOQ)</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</si>
  <si>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ASSUMING A FIXED ORDER QUANTITY OF 150 UNITS, WHAT IS THE YEARLY TOTAL
COST (INVENTORY CARRYING + ORDER) FOR WIDGET B?</t>
  </si>
  <si>
    <t xml:space="preserve">An ABC split has A items 20% of SKUs covering 80% of value. For 2000 SKUs, how many are classA?
</t>
  </si>
  <si>
    <t>CSL=0.99,  σ=500u.; L=3weeks. What is the safety stock?</t>
  </si>
  <si>
    <t>Gamma imports electronic products (cell phone chargers) from China, which it stores in a central warehouse and then resells through a chain of electrical and electronic goods stores. Thanks to a period of very low interest rates, the company is able to maintain a cost of capital of 5% per year. Suppliers are highly responsive and can deliver to Gamma’s central warehouse within 6 weeks.
There are 20 stores in Italy, each with an average surface area of 400 square meters, of which only 100 are typically accessible to customers. The stores are usually located in suburban areas of cities to reduce rental costs, which amount to about €50,000 per year per store. Typically, 10 people work in each store because the store’s business model is service-intensive: almost all customers are assisted by a salesperson who helps them find the desired product and, if needed, choose among the available alternatives. On average, one employee costs about €40,000 per year. Each store receives around 100,000 customers per year. Customers are generally seeking solutions; therefore, in 50% of cases, when they do not find the exact product they are looking for, they purchase another item serving the same function, possibly of a different brand and price.
A typical store offers about 5,000 different products. Specifically, there are both branded chargers and unbranded chargers. For the latter, it is necessary to develop an inventory management policy. Branded products have a selling price of €40 and a purchase price of €30. Major brands manage all logistics and deliver directly to the final stores.
By contrast, unbranded products are more complicated. These have a much lower purchase cost in China. A charger costs €5 at origin. However, there are additional delivery costs of €1,000 per shipment. Moreover, upon arrival in Italy, handling the import entails administrative costs of €100 per delivery and various import duties equal to 10%. Gamma’s warehouse is located in a customs zone, so taxes are only paid when products leave the warehouse. Nevertheless, the management policy for these high-selling products is to distribute them immediately to the stores. Delivery of these products to the stores costs €30 per shipment, with delivery time being irrelevant. The selling price of an unbranded charger is €25.
The product under consideration has an average weekly demand of 30 units in the 10 largest stores of the network, while in the 10 smaller stores it has an average weekly demand of 20 units. In the first group, demand uncertainty is 40%, whereas in the second it is 50%.
The current stock situation is shown in the table below:
Store	1	2	3	4	5	6	7	8	9	10	11	12	13	14	15	16	17	18	19	20
Units	139	117	143	89	119	103	118	116	175	117	52	42	84	62	90	45	72	72	62	37
Choose the ordering frequency (in weeks) for these products.</t>
  </si>
  <si>
    <t>In a packaging, if carton and foil each weigh 15% of the 100g bar, how many tonnes of packaging are needed for 10 million bars?</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</si>
  <si>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What is  the expected profit of the manufacturer?</t>
  </si>
  <si>
    <t>TOKEN</t>
  </si>
  <si>
    <t>TOKEN INPUT</t>
  </si>
  <si>
    <t>TOKEN OUTPUT</t>
  </si>
  <si>
    <t>LLM</t>
  </si>
  <si>
    <t>ACCURACY</t>
  </si>
  <si>
    <t>ACCURACY EASY</t>
  </si>
  <si>
    <t>ACCURACY MEDIUM</t>
  </si>
  <si>
    <t>ACCURACY HARD</t>
  </si>
  <si>
    <t>gpt-5</t>
  </si>
  <si>
    <t>gpt-5 mini</t>
  </si>
  <si>
    <t>gpt-5 nano</t>
  </si>
  <si>
    <t>Claude 4 Sonnet</t>
  </si>
  <si>
    <t>Claude 3.5 Haiku</t>
  </si>
  <si>
    <t>Gemini 2.5 Flash</t>
  </si>
  <si>
    <t>Gemini 2.5 Flash lite</t>
  </si>
  <si>
    <t>HUMAN_ACCURACY</t>
  </si>
  <si>
    <t>COST ($)</t>
  </si>
  <si>
    <t>LATENCY (s)</t>
  </si>
  <si>
    <t>GPT-5</t>
  </si>
  <si>
    <t>GPT-5 mini</t>
  </si>
  <si>
    <t>GPT-5 nano</t>
  </si>
  <si>
    <t>CLAUDE-Sonnet 4</t>
  </si>
  <si>
    <t>CLAUDE-Haiku 3.5</t>
  </si>
  <si>
    <t>GEMINI 2.5 Flash</t>
  </si>
  <si>
    <t>GEMINI 2.5 Flash-lite</t>
  </si>
  <si>
    <t>DeepSeek-V3.1 (chat)</t>
  </si>
  <si>
    <t>Deepseek V3.1 chat</t>
  </si>
  <si>
    <t>seconds</t>
  </si>
  <si>
    <t>Giga is a company operating in the retail sector and in particular sells textile products.
In the past, the company experienced very strong growth linked both to the increase in the number of stores and to the increase in sales per unit of surface area. In the last 4 years, the company sold 7,000, 8,000, 9,000, and 10,000 items.
The company has grown in the last 4 years from 70 to 75, 80, and 88 stores. This growth has made the company very financially solid and, therefore, the cost of capital is 6% per year.
The company has historically been based on the Zara model: short life-cycle products at very low prices, especially for young people. However, as its loyal customer base ages, the company has decided to launch a new product line called Basic, which today accounts for 40% of revenues. These products are characterized by higher-quality raw materials and more classic designs. This has reduced the level of demand uncertainty (before the beginning of the sales season, from the traditional 60% for fashion products to 30% for the Basic line products). For these reasons, the company has decided to change its commercial strategies for the new Basic product line.
The basic articles marketed by Giga are produced by local suppliers with a raw material cost equal to 40% of the final price, to which processing costs equal to 25% of the final price are added. The retail price of an average item (of this type) is €80. The supply chain is not flexible enough to adapt during the season to sales: orders are set once and for all before the beginning of the season, even if several delivery dates are scheduled (from August to November) to the central warehouse, from which individual stores are then supplied.
Logistics costs amount to about €4 per item. The average retail price of a typical item is €80. In a typical store, 537 different articles are stocked, for a total area of 200 square meters. The annual rent cost for a typical store is €14,000/year. In a typical store, 10 people work, 4 of whom are part-time (for a total of 8 Full Time Equivalent). The staff cost for an average store is €240k/year, although larger stores can reach a cost of €500k/year.
At the end of the sales season, unsold products are repackaged and shipped to the company’s outlets where they are typically all sold during the two months following the end of the season. The handling and transport cost to the outlets is €5/item. In the outlets, the products are sold off on average at a price equal to 60% of the initial full price. The outlets are very popular and, therefore, normally all unsold goods during the regular season are completely sold off during the following season (in the first two months)
Consider a product for which you expect to sell 250 units over the entire year. How many units do you decide to purchase?</t>
  </si>
  <si>
    <t>MEDIUM+HARD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</si>
</sst>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4"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1"/>
      <color rgb="FF000000"/>
      <name val="Aptos Narrow"/>
      <family val="2"/>
      <scheme val="minor"/>
    </font>
    <font>
      <sz val="10"/>
      <color theme="1"/>
      <name val="Aptos Narrow"/>
      <family val="2"/>
      <scheme val="minor"/>
    </font>
    <font>
      <sz val="11"/>
      <color rgb="FF000000"/>
      <name val="Aptos Narrow"/>
      <family val="2"/>
    </font>
    <font>
      <sz val="11"/>
      <color rgb="FF000000"/>
      <name val="Calibri"/>
      <family val="2"/>
    </font>
    <font>
      <sz val="11"/>
      <name val="Aptos Narrow"/>
      <family val="2"/>
      <scheme val="minor"/>
    </font>
    <font>
      <sz val="11"/>
      <color rgb="FF242424"/>
      <name val="Aptos Narrow"/>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C000"/>
        <bgColor indexed="64"/>
      </patternFill>
    </fill>
    <fill>
      <patternFill patternType="solid">
        <fgColor rgb="FFFFC000"/>
        <bgColor rgb="FF000000"/>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0">
    <xf numFmtId="0" fontId="0" fillId="0" borderId="0" xfId="0"/>
    <xf numFmtId="0" fontId="0" fillId="0" borderId="0" xfId="0" applyAlignment="1">
      <alignment horizontal="center" vertical="center"/>
    </xf>
    <xf numFmtId="0" fontId="0" fillId="0" borderId="10" xfId="0" applyBorder="1"/>
    <xf numFmtId="0" fontId="16" fillId="33" borderId="0" xfId="0" applyFont="1" applyFill="1" applyAlignment="1">
      <alignment horizontal="center" vertical="center"/>
    </xf>
    <xf numFmtId="0" fontId="18" fillId="35" borderId="10" xfId="0" applyFont="1" applyFill="1" applyBorder="1" applyAlignment="1">
      <alignment horizontal="center" vertical="center"/>
    </xf>
    <xf numFmtId="0" fontId="16" fillId="34" borderId="10" xfId="0" applyFont="1" applyFill="1" applyBorder="1" applyAlignment="1">
      <alignment horizontal="center" vertical="center"/>
    </xf>
    <xf numFmtId="2" fontId="0" fillId="0" borderId="10" xfId="0" applyNumberFormat="1" applyBorder="1" applyAlignment="1">
      <alignment horizontal="center" vertical="center"/>
    </xf>
    <xf numFmtId="0" fontId="0" fillId="0" borderId="10" xfId="0" applyBorder="1" applyAlignment="1">
      <alignment horizontal="center" vertical="center"/>
    </xf>
    <xf numFmtId="0" fontId="0" fillId="34" borderId="10" xfId="0" applyFill="1" applyBorder="1" applyAlignment="1">
      <alignment horizontal="center" vertical="center"/>
    </xf>
    <xf numFmtId="0" fontId="19" fillId="0" borderId="0" xfId="0" applyFont="1"/>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center" vertical="center"/>
    </xf>
    <xf numFmtId="0" fontId="0" fillId="0" borderId="0" xfId="0" applyAlignment="1">
      <alignment wrapText="1"/>
    </xf>
    <xf numFmtId="0" fontId="16" fillId="33" borderId="0" xfId="0" applyFont="1" applyFill="1"/>
    <xf numFmtId="0" fontId="0" fillId="0" borderId="0" xfId="0" applyAlignment="1">
      <alignment horizontal="left" wrapText="1"/>
    </xf>
    <xf numFmtId="0" fontId="16" fillId="0" borderId="0" xfId="0" applyFont="1" applyAlignment="1">
      <alignment horizontal="center" vertical="center"/>
    </xf>
    <xf numFmtId="2" fontId="0" fillId="0" borderId="0" xfId="0" applyNumberFormat="1" applyAlignment="1">
      <alignment horizontal="center" vertical="center"/>
    </xf>
    <xf numFmtId="0" fontId="16" fillId="33" borderId="10" xfId="0" applyFont="1" applyFill="1" applyBorder="1" applyAlignment="1">
      <alignment horizontal="center" vertical="center"/>
    </xf>
    <xf numFmtId="0" fontId="16" fillId="33" borderId="10" xfId="0" applyFont="1" applyFill="1" applyBorder="1" applyAlignment="1">
      <alignment vertical="center"/>
    </xf>
    <xf numFmtId="2" fontId="21" fillId="0" borderId="0" xfId="0" applyNumberFormat="1" applyFont="1" applyAlignment="1">
      <alignment horizontal="center" vertical="center"/>
    </xf>
    <xf numFmtId="164" fontId="0" fillId="0" borderId="10" xfId="0" applyNumberFormat="1" applyBorder="1" applyAlignment="1">
      <alignment horizontal="center" vertical="center"/>
    </xf>
    <xf numFmtId="0" fontId="0" fillId="0" borderId="10" xfId="0" applyBorder="1" applyAlignment="1">
      <alignment horizontal="center"/>
    </xf>
    <xf numFmtId="164" fontId="0" fillId="0" borderId="10" xfId="0" applyNumberFormat="1" applyBorder="1" applyAlignment="1">
      <alignment horizontal="center"/>
    </xf>
    <xf numFmtId="2" fontId="16" fillId="33" borderId="0" xfId="0" applyNumberFormat="1" applyFont="1" applyFill="1" applyAlignment="1">
      <alignment horizontal="center" vertical="center"/>
    </xf>
    <xf numFmtId="2" fontId="0" fillId="0" borderId="0" xfId="0" applyNumberFormat="1"/>
    <xf numFmtId="0" fontId="16" fillId="33" borderId="10" xfId="0" applyFont="1" applyFill="1" applyBorder="1" applyAlignment="1">
      <alignment vertical="center"/>
    </xf>
    <xf numFmtId="0" fontId="16" fillId="33" borderId="10" xfId="0" applyFont="1" applyFill="1" applyBorder="1" applyAlignment="1">
      <alignment horizontal="center" vertical="center"/>
    </xf>
    <xf numFmtId="0" fontId="0" fillId="0" borderId="0" xfId="0" applyFill="1" applyAlignment="1">
      <alignment vertical="top" wrapText="1"/>
    </xf>
    <xf numFmtId="2" fontId="0" fillId="0" borderId="0" xfId="0" applyNumberFormat="1" applyFill="1" applyAlignment="1">
      <alignment horizontal="center" vertical="center"/>
    </xf>
    <xf numFmtId="0" fontId="0" fillId="0" borderId="0" xfId="0" applyFill="1" applyAlignment="1">
      <alignment horizontal="center" vertical="center"/>
    </xf>
    <xf numFmtId="0" fontId="0" fillId="0" borderId="0" xfId="0" applyFill="1"/>
    <xf numFmtId="0" fontId="0" fillId="0" borderId="0" xfId="0" applyFill="1" applyAlignment="1">
      <alignment vertical="center"/>
    </xf>
    <xf numFmtId="0" fontId="23" fillId="0" borderId="0" xfId="0" applyFont="1" applyFill="1" applyAlignment="1">
      <alignment vertical="center"/>
    </xf>
    <xf numFmtId="0" fontId="21" fillId="0" borderId="0" xfId="0" applyFont="1" applyFill="1" applyAlignment="1">
      <alignment horizontal="center" vertical="center"/>
    </xf>
    <xf numFmtId="2" fontId="22" fillId="0" borderId="0" xfId="0" applyNumberFormat="1" applyFont="1" applyFill="1" applyAlignment="1">
      <alignment horizontal="center" vertical="center"/>
    </xf>
    <xf numFmtId="165" fontId="21" fillId="0" borderId="0" xfId="0" applyNumberFormat="1" applyFont="1" applyFill="1" applyAlignment="1">
      <alignment horizontal="center" vertical="center"/>
    </xf>
    <xf numFmtId="0" fontId="21" fillId="0" borderId="0" xfId="0" applyFont="1" applyFill="1" applyAlignment="1">
      <alignment vertical="top" wrapText="1"/>
    </xf>
    <xf numFmtId="0" fontId="16" fillId="33" borderId="0" xfId="0" applyFont="1" applyFill="1" applyAlignment="1">
      <alignment horizontal="center" vertical="center"/>
    </xf>
    <xf numFmtId="2" fontId="21" fillId="0" borderId="0" xfId="0" applyNumberFormat="1" applyFont="1" applyFill="1" applyAlignment="1">
      <alignment horizontal="center" vertical="center"/>
    </xf>
  </cellXfs>
  <cellStyles count="42">
    <cellStyle name="20% - Colore 1" xfId="19" builtinId="30" customBuiltin="1"/>
    <cellStyle name="20% - Colore 2" xfId="23" builtinId="34" customBuiltin="1"/>
    <cellStyle name="20% - Colore 3" xfId="27" builtinId="38" customBuiltin="1"/>
    <cellStyle name="20% - Colore 4" xfId="31" builtinId="42" customBuiltin="1"/>
    <cellStyle name="20% - Colore 5" xfId="35" builtinId="46" customBuiltin="1"/>
    <cellStyle name="20% - Colore 6" xfId="39" builtinId="50" customBuiltin="1"/>
    <cellStyle name="40% - Colore 1" xfId="20" builtinId="31" customBuiltin="1"/>
    <cellStyle name="40% - Colore 2" xfId="24" builtinId="35" customBuiltin="1"/>
    <cellStyle name="40% - Colore 3" xfId="28" builtinId="39" customBuiltin="1"/>
    <cellStyle name="40% - Colore 4" xfId="32" builtinId="43" customBuiltin="1"/>
    <cellStyle name="40% - Colore 5" xfId="36" builtinId="47" customBuiltin="1"/>
    <cellStyle name="40% - Colore 6" xfId="40" builtinId="51" customBuiltin="1"/>
    <cellStyle name="60% - Colore 1" xfId="21" builtinId="32" customBuiltin="1"/>
    <cellStyle name="60% - Colore 2" xfId="25" builtinId="36" customBuiltin="1"/>
    <cellStyle name="60% - Colore 3" xfId="29" builtinId="40" customBuiltin="1"/>
    <cellStyle name="60% - Colore 4" xfId="33" builtinId="44" customBuiltin="1"/>
    <cellStyle name="60% - Colore 5" xfId="37" builtinId="48" customBuiltin="1"/>
    <cellStyle name="60% - Colore 6" xfId="41" builtinId="52" customBuiltin="1"/>
    <cellStyle name="Calcolo" xfId="11" builtinId="22" customBuiltin="1"/>
    <cellStyle name="Cella collegata" xfId="12" builtinId="24" customBuiltin="1"/>
    <cellStyle name="Cella da controllare" xfId="13" builtinId="23" customBuiltin="1"/>
    <cellStyle name="Colore 1" xfId="18" builtinId="29" customBuiltin="1"/>
    <cellStyle name="Colore 2" xfId="22" builtinId="33" customBuiltin="1"/>
    <cellStyle name="Colore 3" xfId="26" builtinId="37" customBuiltin="1"/>
    <cellStyle name="Colore 4" xfId="30" builtinId="41" customBuiltin="1"/>
    <cellStyle name="Colore 5" xfId="34" builtinId="45" customBuiltin="1"/>
    <cellStyle name="Colore 6" xfId="38" builtinId="49" customBuiltin="1"/>
    <cellStyle name="Input" xfId="9" builtinId="20" customBuiltin="1"/>
    <cellStyle name="Neutrale" xfId="8" builtinId="28" customBuiltin="1"/>
    <cellStyle name="Normale" xfId="0" builtinId="0"/>
    <cellStyle name="Nota" xfId="15" builtinId="10" customBuiltin="1"/>
    <cellStyle name="Output" xfId="10" builtinId="21" customBuiltin="1"/>
    <cellStyle name="Testo avviso" xfId="14" builtinId="11" customBuiltin="1"/>
    <cellStyle name="Testo descrittivo" xfId="16"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7" builtinId="25" customBuiltin="1"/>
    <cellStyle name="Valore non valido" xfId="7" builtinId="27" customBuiltin="1"/>
    <cellStyle name="Valore valido"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Accuracy of LLMs Compared to Human Baseline (Benchmark 4)</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clustered"/>
        <c:varyColors val="0"/>
        <c:ser>
          <c:idx val="0"/>
          <c:order val="0"/>
          <c:tx>
            <c:strRef>
              <c:f>METRICHE!$B$17</c:f>
              <c:strCache>
                <c:ptCount val="1"/>
                <c:pt idx="0">
                  <c:v>ACCURACY</c:v>
                </c:pt>
              </c:strCache>
            </c:strRef>
          </c:tx>
          <c:spPr>
            <a:solidFill>
              <a:schemeClr val="accent1"/>
            </a:solidFill>
            <a:ln>
              <a:noFill/>
            </a:ln>
            <a:effectLst/>
          </c:spPr>
          <c:invertIfNegative val="0"/>
          <c:cat>
            <c:strRef>
              <c:f>METRICHE!$A$18:$A$25</c:f>
              <c:strCache>
                <c:ptCount val="8"/>
                <c:pt idx="0">
                  <c:v>gpt-5</c:v>
                </c:pt>
                <c:pt idx="1">
                  <c:v>gpt-5 mini</c:v>
                </c:pt>
                <c:pt idx="2">
                  <c:v>gpt-5 nano</c:v>
                </c:pt>
                <c:pt idx="3">
                  <c:v>Claude 4 Sonnet</c:v>
                </c:pt>
                <c:pt idx="4">
                  <c:v>Claude 3.5 Haiku</c:v>
                </c:pt>
                <c:pt idx="5">
                  <c:v>Gemini 2.5 Flash</c:v>
                </c:pt>
                <c:pt idx="6">
                  <c:v>Gemini 2.5 Flash lite</c:v>
                </c:pt>
                <c:pt idx="7">
                  <c:v>Deepseek V3.1 chat</c:v>
                </c:pt>
              </c:strCache>
            </c:strRef>
          </c:cat>
          <c:val>
            <c:numRef>
              <c:f>METRICHE!$B$18:$B$25</c:f>
              <c:numCache>
                <c:formatCode>0.00</c:formatCode>
                <c:ptCount val="8"/>
                <c:pt idx="0">
                  <c:v>0.9</c:v>
                </c:pt>
                <c:pt idx="1">
                  <c:v>0.78</c:v>
                </c:pt>
                <c:pt idx="2">
                  <c:v>0.69</c:v>
                </c:pt>
                <c:pt idx="3">
                  <c:v>0.27</c:v>
                </c:pt>
                <c:pt idx="4">
                  <c:v>0.19</c:v>
                </c:pt>
                <c:pt idx="5">
                  <c:v>0.77</c:v>
                </c:pt>
                <c:pt idx="6">
                  <c:v>0.21</c:v>
                </c:pt>
                <c:pt idx="7">
                  <c:v>0.21</c:v>
                </c:pt>
              </c:numCache>
            </c:numRef>
          </c:val>
          <c:extLst>
            <c:ext xmlns:c16="http://schemas.microsoft.com/office/drawing/2014/chart" uri="{C3380CC4-5D6E-409C-BE32-E72D297353CC}">
              <c16:uniqueId val="{00000000-BD0A-429A-BDC1-8D28B6631CEB}"/>
            </c:ext>
          </c:extLst>
        </c:ser>
        <c:dLbls>
          <c:showLegendKey val="0"/>
          <c:showVal val="0"/>
          <c:showCatName val="0"/>
          <c:showSerName val="0"/>
          <c:showPercent val="0"/>
          <c:showBubbleSize val="0"/>
        </c:dLbls>
        <c:gapWidth val="150"/>
        <c:axId val="1643897679"/>
        <c:axId val="2079504095"/>
      </c:barChart>
      <c:lineChart>
        <c:grouping val="standard"/>
        <c:varyColors val="0"/>
        <c:ser>
          <c:idx val="1"/>
          <c:order val="1"/>
          <c:tx>
            <c:strRef>
              <c:f>METRICHE!$C$17</c:f>
              <c:strCache>
                <c:ptCount val="1"/>
                <c:pt idx="0">
                  <c:v>HUMAN_ACCURACY</c:v>
                </c:pt>
              </c:strCache>
            </c:strRef>
          </c:tx>
          <c:spPr>
            <a:ln w="28575" cap="rnd">
              <a:solidFill>
                <a:schemeClr val="accent2"/>
              </a:solidFill>
              <a:round/>
            </a:ln>
            <a:effectLst/>
          </c:spPr>
          <c:marker>
            <c:symbol val="none"/>
          </c:marker>
          <c:cat>
            <c:strRef>
              <c:f>METRICHE!$A$18:$A$25</c:f>
              <c:strCache>
                <c:ptCount val="8"/>
                <c:pt idx="0">
                  <c:v>gpt-5</c:v>
                </c:pt>
                <c:pt idx="1">
                  <c:v>gpt-5 mini</c:v>
                </c:pt>
                <c:pt idx="2">
                  <c:v>gpt-5 nano</c:v>
                </c:pt>
                <c:pt idx="3">
                  <c:v>Claude 4 Sonnet</c:v>
                </c:pt>
                <c:pt idx="4">
                  <c:v>Claude 3.5 Haiku</c:v>
                </c:pt>
                <c:pt idx="5">
                  <c:v>Gemini 2.5 Flash</c:v>
                </c:pt>
                <c:pt idx="6">
                  <c:v>Gemini 2.5 Flash lite</c:v>
                </c:pt>
                <c:pt idx="7">
                  <c:v>Deepseek V3.1 chat</c:v>
                </c:pt>
              </c:strCache>
            </c:strRef>
          </c:cat>
          <c:val>
            <c:numRef>
              <c:f>METRICHE!$C$18:$C$25</c:f>
              <c:numCache>
                <c:formatCode>General</c:formatCode>
                <c:ptCount val="8"/>
                <c:pt idx="0">
                  <c:v>0.8</c:v>
                </c:pt>
                <c:pt idx="1">
                  <c:v>0.8</c:v>
                </c:pt>
                <c:pt idx="2">
                  <c:v>0.8</c:v>
                </c:pt>
                <c:pt idx="3">
                  <c:v>0.8</c:v>
                </c:pt>
                <c:pt idx="4">
                  <c:v>0.8</c:v>
                </c:pt>
                <c:pt idx="5">
                  <c:v>0.8</c:v>
                </c:pt>
                <c:pt idx="6">
                  <c:v>0.8</c:v>
                </c:pt>
                <c:pt idx="7">
                  <c:v>0.8</c:v>
                </c:pt>
              </c:numCache>
            </c:numRef>
          </c:val>
          <c:smooth val="0"/>
          <c:extLst>
            <c:ext xmlns:c16="http://schemas.microsoft.com/office/drawing/2014/chart" uri="{C3380CC4-5D6E-409C-BE32-E72D297353CC}">
              <c16:uniqueId val="{00000001-BD0A-429A-BDC1-8D28B6631CEB}"/>
            </c:ext>
          </c:extLst>
        </c:ser>
        <c:dLbls>
          <c:showLegendKey val="0"/>
          <c:showVal val="0"/>
          <c:showCatName val="0"/>
          <c:showSerName val="0"/>
          <c:showPercent val="0"/>
          <c:showBubbleSize val="0"/>
        </c:dLbls>
        <c:marker val="1"/>
        <c:smooth val="0"/>
        <c:axId val="1643897679"/>
        <c:axId val="2079504095"/>
      </c:lineChart>
      <c:catAx>
        <c:axId val="16438976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079504095"/>
        <c:crosses val="autoZero"/>
        <c:auto val="1"/>
        <c:lblAlgn val="ctr"/>
        <c:lblOffset val="100"/>
        <c:noMultiLvlLbl val="0"/>
      </c:catAx>
      <c:valAx>
        <c:axId val="207950409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643897679"/>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317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Comparison of Numerical Accuracy by Difficulty Level (Benchmark 4)</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clustered"/>
        <c:varyColors val="0"/>
        <c:ser>
          <c:idx val="0"/>
          <c:order val="0"/>
          <c:tx>
            <c:strRef>
              <c:f>METRICHE!$C$3</c:f>
              <c:strCache>
                <c:ptCount val="1"/>
                <c:pt idx="0">
                  <c:v>ACCURACY EASY</c:v>
                </c:pt>
              </c:strCache>
            </c:strRef>
          </c:tx>
          <c:spPr>
            <a:solidFill>
              <a:schemeClr val="accent1"/>
            </a:solidFill>
            <a:ln>
              <a:noFill/>
            </a:ln>
            <a:effectLst/>
          </c:spPr>
          <c:invertIfNegative val="0"/>
          <c:cat>
            <c:strRef>
              <c:f>METRICHE!$A$4:$A$11</c:f>
              <c:strCache>
                <c:ptCount val="8"/>
                <c:pt idx="0">
                  <c:v>gpt-5</c:v>
                </c:pt>
                <c:pt idx="1">
                  <c:v>gpt-5 mini</c:v>
                </c:pt>
                <c:pt idx="2">
                  <c:v>gpt-5 nano</c:v>
                </c:pt>
                <c:pt idx="3">
                  <c:v>Claude 4 Sonnet</c:v>
                </c:pt>
                <c:pt idx="4">
                  <c:v>Claude 3.5 Haiku</c:v>
                </c:pt>
                <c:pt idx="5">
                  <c:v>Gemini 2.5 Flash</c:v>
                </c:pt>
                <c:pt idx="6">
                  <c:v>Gemini 2.5 Flash lite</c:v>
                </c:pt>
                <c:pt idx="7">
                  <c:v>Deepseek V3.1 chat</c:v>
                </c:pt>
              </c:strCache>
            </c:strRef>
          </c:cat>
          <c:val>
            <c:numRef>
              <c:f>METRICHE!$C$4:$C$11</c:f>
              <c:numCache>
                <c:formatCode>0.00</c:formatCode>
                <c:ptCount val="8"/>
                <c:pt idx="0">
                  <c:v>0.96</c:v>
                </c:pt>
                <c:pt idx="1">
                  <c:v>0.9</c:v>
                </c:pt>
                <c:pt idx="2">
                  <c:v>0.88</c:v>
                </c:pt>
                <c:pt idx="3" formatCode="General">
                  <c:v>0.5</c:v>
                </c:pt>
                <c:pt idx="4" formatCode="General">
                  <c:v>0.34</c:v>
                </c:pt>
                <c:pt idx="5" formatCode="General">
                  <c:v>0.9</c:v>
                </c:pt>
                <c:pt idx="6">
                  <c:v>0.42</c:v>
                </c:pt>
                <c:pt idx="7" formatCode="General">
                  <c:v>0.4</c:v>
                </c:pt>
              </c:numCache>
            </c:numRef>
          </c:val>
          <c:extLst xmlns:c15="http://schemas.microsoft.com/office/drawing/2012/chart">
            <c:ext xmlns:c16="http://schemas.microsoft.com/office/drawing/2014/chart" uri="{C3380CC4-5D6E-409C-BE32-E72D297353CC}">
              <c16:uniqueId val="{00000000-AA0B-44E8-BEF9-917241156040}"/>
            </c:ext>
          </c:extLst>
        </c:ser>
        <c:ser>
          <c:idx val="1"/>
          <c:order val="1"/>
          <c:tx>
            <c:strRef>
              <c:f>METRICHE!$D$3</c:f>
              <c:strCache>
                <c:ptCount val="1"/>
                <c:pt idx="0">
                  <c:v>ACCURACY MEDIUM</c:v>
                </c:pt>
              </c:strCache>
            </c:strRef>
          </c:tx>
          <c:spPr>
            <a:solidFill>
              <a:schemeClr val="accent2"/>
            </a:solidFill>
            <a:ln>
              <a:noFill/>
            </a:ln>
            <a:effectLst/>
          </c:spPr>
          <c:invertIfNegative val="0"/>
          <c:cat>
            <c:strRef>
              <c:f>METRICHE!$A$4:$A$11</c:f>
              <c:strCache>
                <c:ptCount val="8"/>
                <c:pt idx="0">
                  <c:v>gpt-5</c:v>
                </c:pt>
                <c:pt idx="1">
                  <c:v>gpt-5 mini</c:v>
                </c:pt>
                <c:pt idx="2">
                  <c:v>gpt-5 nano</c:v>
                </c:pt>
                <c:pt idx="3">
                  <c:v>Claude 4 Sonnet</c:v>
                </c:pt>
                <c:pt idx="4">
                  <c:v>Claude 3.5 Haiku</c:v>
                </c:pt>
                <c:pt idx="5">
                  <c:v>Gemini 2.5 Flash</c:v>
                </c:pt>
                <c:pt idx="6">
                  <c:v>Gemini 2.5 Flash lite</c:v>
                </c:pt>
                <c:pt idx="7">
                  <c:v>Deepseek V3.1 chat</c:v>
                </c:pt>
              </c:strCache>
            </c:strRef>
          </c:cat>
          <c:val>
            <c:numRef>
              <c:f>METRICHE!$D$4:$D$11</c:f>
              <c:numCache>
                <c:formatCode>0.00</c:formatCode>
                <c:ptCount val="8"/>
                <c:pt idx="0">
                  <c:v>0.9</c:v>
                </c:pt>
                <c:pt idx="1">
                  <c:v>0.73333333333333328</c:v>
                </c:pt>
                <c:pt idx="2">
                  <c:v>0.6333333333333333</c:v>
                </c:pt>
                <c:pt idx="3" formatCode="0.000">
                  <c:v>3.3333333333333333E-2</c:v>
                </c:pt>
                <c:pt idx="4" formatCode="0.000">
                  <c:v>3.3333333333333333E-2</c:v>
                </c:pt>
                <c:pt idx="5" formatCode="0.000">
                  <c:v>0.7</c:v>
                </c:pt>
                <c:pt idx="6">
                  <c:v>0</c:v>
                </c:pt>
                <c:pt idx="7" formatCode="0.000">
                  <c:v>3.3333333333333333E-2</c:v>
                </c:pt>
              </c:numCache>
            </c:numRef>
          </c:val>
          <c:extLst>
            <c:ext xmlns:c16="http://schemas.microsoft.com/office/drawing/2014/chart" uri="{C3380CC4-5D6E-409C-BE32-E72D297353CC}">
              <c16:uniqueId val="{00000001-AA0B-44E8-BEF9-917241156040}"/>
            </c:ext>
          </c:extLst>
        </c:ser>
        <c:ser>
          <c:idx val="2"/>
          <c:order val="2"/>
          <c:tx>
            <c:strRef>
              <c:f>METRICHE!$E$3</c:f>
              <c:strCache>
                <c:ptCount val="1"/>
                <c:pt idx="0">
                  <c:v>ACCURACY HARD</c:v>
                </c:pt>
              </c:strCache>
            </c:strRef>
          </c:tx>
          <c:spPr>
            <a:solidFill>
              <a:schemeClr val="accent3"/>
            </a:solidFill>
            <a:ln>
              <a:noFill/>
            </a:ln>
            <a:effectLst/>
          </c:spPr>
          <c:invertIfNegative val="0"/>
          <c:cat>
            <c:strRef>
              <c:f>METRICHE!$A$4:$A$11</c:f>
              <c:strCache>
                <c:ptCount val="8"/>
                <c:pt idx="0">
                  <c:v>gpt-5</c:v>
                </c:pt>
                <c:pt idx="1">
                  <c:v>gpt-5 mini</c:v>
                </c:pt>
                <c:pt idx="2">
                  <c:v>gpt-5 nano</c:v>
                </c:pt>
                <c:pt idx="3">
                  <c:v>Claude 4 Sonnet</c:v>
                </c:pt>
                <c:pt idx="4">
                  <c:v>Claude 3.5 Haiku</c:v>
                </c:pt>
                <c:pt idx="5">
                  <c:v>Gemini 2.5 Flash</c:v>
                </c:pt>
                <c:pt idx="6">
                  <c:v>Gemini 2.5 Flash lite</c:v>
                </c:pt>
                <c:pt idx="7">
                  <c:v>Deepseek V3.1 chat</c:v>
                </c:pt>
              </c:strCache>
            </c:strRef>
          </c:cat>
          <c:val>
            <c:numRef>
              <c:f>METRICHE!$E$4:$E$11</c:f>
              <c:numCache>
                <c:formatCode>General</c:formatCode>
                <c:ptCount val="8"/>
                <c:pt idx="0">
                  <c:v>0.75</c:v>
                </c:pt>
                <c:pt idx="1">
                  <c:v>0.55000000000000004</c:v>
                </c:pt>
                <c:pt idx="2">
                  <c:v>0.3</c:v>
                </c:pt>
                <c:pt idx="3">
                  <c:v>0.05</c:v>
                </c:pt>
                <c:pt idx="4">
                  <c:v>0.05</c:v>
                </c:pt>
                <c:pt idx="5">
                  <c:v>0.55000000000000004</c:v>
                </c:pt>
                <c:pt idx="6" formatCode="0.00">
                  <c:v>0</c:v>
                </c:pt>
                <c:pt idx="7" formatCode="0.00">
                  <c:v>0</c:v>
                </c:pt>
              </c:numCache>
            </c:numRef>
          </c:val>
          <c:extLst>
            <c:ext xmlns:c16="http://schemas.microsoft.com/office/drawing/2014/chart" uri="{C3380CC4-5D6E-409C-BE32-E72D297353CC}">
              <c16:uniqueId val="{00000002-AA0B-44E8-BEF9-917241156040}"/>
            </c:ext>
          </c:extLst>
        </c:ser>
        <c:dLbls>
          <c:showLegendKey val="0"/>
          <c:showVal val="0"/>
          <c:showCatName val="0"/>
          <c:showSerName val="0"/>
          <c:showPercent val="0"/>
          <c:showBubbleSize val="0"/>
        </c:dLbls>
        <c:gapWidth val="182"/>
        <c:axId val="1250136368"/>
        <c:axId val="1220677120"/>
        <c:extLst/>
      </c:barChart>
      <c:catAx>
        <c:axId val="1250136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220677120"/>
        <c:crosses val="autoZero"/>
        <c:auto val="1"/>
        <c:lblAlgn val="ctr"/>
        <c:lblOffset val="100"/>
        <c:noMultiLvlLbl val="0"/>
      </c:catAx>
      <c:valAx>
        <c:axId val="1220677120"/>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25013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317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1015366</xdr:colOff>
      <xdr:row>26</xdr:row>
      <xdr:rowOff>169332</xdr:rowOff>
    </xdr:from>
    <xdr:to>
      <xdr:col>17</xdr:col>
      <xdr:colOff>584200</xdr:colOff>
      <xdr:row>44</xdr:row>
      <xdr:rowOff>21167</xdr:rowOff>
    </xdr:to>
    <xdr:graphicFrame macro="">
      <xdr:nvGraphicFramePr>
        <xdr:cNvPr id="10" name="Grafico 1">
          <a:extLst>
            <a:ext uri="{FF2B5EF4-FFF2-40B4-BE49-F238E27FC236}">
              <a16:creationId xmlns:a16="http://schemas.microsoft.com/office/drawing/2014/main" id="{43B352A4-2DB5-D73C-9C03-0113ACEA60E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175415</xdr:colOff>
      <xdr:row>2</xdr:row>
      <xdr:rowOff>28838</xdr:rowOff>
    </xdr:from>
    <xdr:to>
      <xdr:col>20</xdr:col>
      <xdr:colOff>262467</xdr:colOff>
      <xdr:row>21</xdr:row>
      <xdr:rowOff>47625</xdr:rowOff>
    </xdr:to>
    <xdr:graphicFrame macro="">
      <xdr:nvGraphicFramePr>
        <xdr:cNvPr id="12" name="Grafico 2">
          <a:extLst>
            <a:ext uri="{FF2B5EF4-FFF2-40B4-BE49-F238E27FC236}">
              <a16:creationId xmlns:a16="http://schemas.microsoft.com/office/drawing/2014/main" id="{714B7A13-A357-815F-BC19-C92D92574A7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A6FEA-CC39-46F7-BDAC-891E3984C75C}">
  <dimension ref="A1:P301"/>
  <sheetViews>
    <sheetView zoomScale="52" workbookViewId="0">
      <selection activeCell="A2" sqref="A2:XFD101"/>
    </sheetView>
  </sheetViews>
  <sheetFormatPr defaultRowHeight="14.4" x14ac:dyDescent="0.3"/>
  <cols>
    <col min="1" max="1" width="44.109375" customWidth="1"/>
    <col min="2" max="2" width="25.109375" bestFit="1" customWidth="1"/>
    <col min="3" max="3" width="21.6640625" bestFit="1" customWidth="1"/>
    <col min="4" max="4" width="20.6640625" customWidth="1"/>
    <col min="5" max="5" width="12.109375" bestFit="1" customWidth="1"/>
    <col min="6" max="6" width="24.6640625" bestFit="1" customWidth="1"/>
    <col min="13" max="13" width="11.44140625" customWidth="1"/>
    <col min="14" max="14" width="11.21875" bestFit="1" customWidth="1"/>
    <col min="15" max="15" width="18.21875" bestFit="1" customWidth="1"/>
    <col min="16" max="16" width="21" bestFit="1" customWidth="1"/>
  </cols>
  <sheetData>
    <row r="1" spans="1:16" x14ac:dyDescent="0.3">
      <c r="A1" s="14" t="s">
        <v>0</v>
      </c>
      <c r="B1" s="24" t="s">
        <v>1</v>
      </c>
      <c r="C1" s="3" t="s">
        <v>2</v>
      </c>
      <c r="D1" s="3" t="s">
        <v>3</v>
      </c>
      <c r="E1" s="3" t="s">
        <v>4</v>
      </c>
      <c r="F1" s="3" t="s">
        <v>5</v>
      </c>
      <c r="K1" s="19" t="s">
        <v>6</v>
      </c>
      <c r="L1" s="26" t="s">
        <v>7</v>
      </c>
      <c r="M1" s="26"/>
      <c r="N1" s="19" t="s">
        <v>117</v>
      </c>
      <c r="O1" s="19" t="s">
        <v>118</v>
      </c>
      <c r="P1" s="19" t="s">
        <v>119</v>
      </c>
    </row>
    <row r="2" spans="1:16" s="31" customFormat="1" ht="28.8" x14ac:dyDescent="0.3">
      <c r="A2" s="28" t="s">
        <v>8</v>
      </c>
      <c r="B2" s="29">
        <v>0.55000000000000004</v>
      </c>
      <c r="C2" s="30">
        <v>0.55000000000000004</v>
      </c>
      <c r="D2" s="30">
        <f>IF(AND(C2 &gt;= (B2-B2*0.01), C2 &lt;= (B2+B2*0.01)), 1, 0)</f>
        <v>1</v>
      </c>
      <c r="E2" s="30" t="s">
        <v>9</v>
      </c>
      <c r="F2" s="30" t="s">
        <v>10</v>
      </c>
      <c r="K2" s="32">
        <v>2.1589</v>
      </c>
      <c r="L2" s="32">
        <v>2713.86</v>
      </c>
      <c r="M2" s="33" t="s">
        <v>144</v>
      </c>
      <c r="N2" s="32">
        <v>235851</v>
      </c>
      <c r="O2" s="32">
        <v>22816</v>
      </c>
      <c r="P2" s="32">
        <v>213035</v>
      </c>
    </row>
    <row r="3" spans="1:16" s="31" customFormat="1" ht="43.2" x14ac:dyDescent="0.3">
      <c r="A3" s="28" t="s">
        <v>11</v>
      </c>
      <c r="B3" s="29">
        <v>4576</v>
      </c>
      <c r="C3" s="30">
        <v>4576</v>
      </c>
      <c r="D3" s="30">
        <f t="shared" ref="D3:D66" si="0">IF(AND(C3 &gt;= (B3-B3*0.01), C3 &lt;= (B3+B3*0.01)), 1, 0)</f>
        <v>1</v>
      </c>
      <c r="E3" s="30" t="s">
        <v>12</v>
      </c>
      <c r="F3" s="30" t="s">
        <v>10</v>
      </c>
    </row>
    <row r="4" spans="1:16" s="31" customFormat="1" ht="288" x14ac:dyDescent="0.3">
      <c r="A4" s="28" t="s">
        <v>13</v>
      </c>
      <c r="B4" s="29">
        <v>70</v>
      </c>
      <c r="C4" s="30">
        <v>70.074074074099997</v>
      </c>
      <c r="D4" s="30">
        <f t="shared" si="0"/>
        <v>1</v>
      </c>
      <c r="E4" s="30" t="s">
        <v>9</v>
      </c>
      <c r="F4" s="30" t="s">
        <v>14</v>
      </c>
    </row>
    <row r="5" spans="1:16" s="31" customFormat="1" ht="43.2" x14ac:dyDescent="0.3">
      <c r="A5" s="28" t="s">
        <v>15</v>
      </c>
      <c r="B5" s="29">
        <v>4916</v>
      </c>
      <c r="C5" s="34">
        <v>4916.16</v>
      </c>
      <c r="D5" s="30">
        <f t="shared" si="0"/>
        <v>1</v>
      </c>
      <c r="E5" s="30" t="s">
        <v>12</v>
      </c>
      <c r="F5" s="30" t="s">
        <v>10</v>
      </c>
    </row>
    <row r="6" spans="1:16" s="31" customFormat="1" ht="244.8" x14ac:dyDescent="0.3">
      <c r="A6" s="28" t="s">
        <v>16</v>
      </c>
      <c r="B6" s="29">
        <v>0.25</v>
      </c>
      <c r="C6" s="34">
        <v>0.25</v>
      </c>
      <c r="D6" s="30">
        <f t="shared" si="0"/>
        <v>1</v>
      </c>
      <c r="E6" s="30" t="s">
        <v>12</v>
      </c>
      <c r="F6" s="30" t="s">
        <v>14</v>
      </c>
    </row>
    <row r="7" spans="1:16" s="31" customFormat="1" ht="129.6" x14ac:dyDescent="0.3">
      <c r="A7" s="28" t="s">
        <v>17</v>
      </c>
      <c r="B7" s="29">
        <v>34641</v>
      </c>
      <c r="C7" s="30">
        <v>34641.019999999997</v>
      </c>
      <c r="D7" s="30">
        <f t="shared" si="0"/>
        <v>1</v>
      </c>
      <c r="E7" s="30" t="s">
        <v>18</v>
      </c>
      <c r="F7" s="30" t="s">
        <v>10</v>
      </c>
    </row>
    <row r="8" spans="1:16" s="31" customFormat="1" ht="115.2" x14ac:dyDescent="0.3">
      <c r="A8" s="28" t="s">
        <v>19</v>
      </c>
      <c r="B8" s="29">
        <v>28490</v>
      </c>
      <c r="C8" s="30">
        <v>28492.240000000002</v>
      </c>
      <c r="D8" s="30">
        <f t="shared" si="0"/>
        <v>1</v>
      </c>
      <c r="E8" s="30" t="s">
        <v>18</v>
      </c>
      <c r="F8" s="30" t="s">
        <v>20</v>
      </c>
    </row>
    <row r="9" spans="1:16" s="31" customFormat="1" ht="172.8" x14ac:dyDescent="0.3">
      <c r="A9" s="28" t="s">
        <v>21</v>
      </c>
      <c r="B9" s="29">
        <v>2008.3</v>
      </c>
      <c r="C9" s="34">
        <v>2008.32</v>
      </c>
      <c r="D9" s="30">
        <f t="shared" si="0"/>
        <v>1</v>
      </c>
      <c r="E9" s="30" t="s">
        <v>9</v>
      </c>
      <c r="F9" s="30" t="s">
        <v>10</v>
      </c>
    </row>
    <row r="10" spans="1:16" s="31" customFormat="1" ht="230.4" x14ac:dyDescent="0.3">
      <c r="A10" s="28" t="s">
        <v>22</v>
      </c>
      <c r="B10" s="29" t="s">
        <v>23</v>
      </c>
      <c r="C10" s="34">
        <v>0.37777777779999999</v>
      </c>
      <c r="D10" s="30">
        <f t="shared" si="0"/>
        <v>1</v>
      </c>
      <c r="E10" s="30" t="s">
        <v>18</v>
      </c>
      <c r="F10" s="30" t="s">
        <v>14</v>
      </c>
    </row>
    <row r="11" spans="1:16" s="31" customFormat="1" ht="409.6" x14ac:dyDescent="0.3">
      <c r="A11" s="28" t="s">
        <v>24</v>
      </c>
      <c r="B11" s="29" t="s">
        <v>25</v>
      </c>
      <c r="C11" s="34"/>
      <c r="D11" s="30">
        <f t="shared" si="0"/>
        <v>0</v>
      </c>
      <c r="E11" s="30" t="s">
        <v>12</v>
      </c>
      <c r="F11" s="30" t="s">
        <v>14</v>
      </c>
    </row>
    <row r="12" spans="1:16" s="31" customFormat="1" ht="100.8" x14ac:dyDescent="0.3">
      <c r="A12" s="28" t="s">
        <v>26</v>
      </c>
      <c r="B12" s="29">
        <v>300</v>
      </c>
      <c r="C12" s="30">
        <v>300</v>
      </c>
      <c r="D12" s="30">
        <f t="shared" si="0"/>
        <v>1</v>
      </c>
      <c r="E12" s="30" t="s">
        <v>18</v>
      </c>
      <c r="F12" s="30" t="s">
        <v>10</v>
      </c>
    </row>
    <row r="13" spans="1:16" s="31" customFormat="1" ht="158.4" x14ac:dyDescent="0.3">
      <c r="A13" s="28" t="s">
        <v>27</v>
      </c>
      <c r="B13" s="29">
        <v>-190</v>
      </c>
      <c r="C13" s="34">
        <v>190</v>
      </c>
      <c r="D13" s="30">
        <f t="shared" si="0"/>
        <v>0</v>
      </c>
      <c r="E13" s="30" t="s">
        <v>18</v>
      </c>
      <c r="F13" s="30" t="s">
        <v>20</v>
      </c>
    </row>
    <row r="14" spans="1:16" s="31" customFormat="1" ht="72" x14ac:dyDescent="0.3">
      <c r="A14" s="28" t="s">
        <v>28</v>
      </c>
      <c r="B14" s="29">
        <v>5</v>
      </c>
      <c r="C14" s="34">
        <v>5</v>
      </c>
      <c r="D14" s="30">
        <f t="shared" si="0"/>
        <v>1</v>
      </c>
      <c r="E14" s="30" t="s">
        <v>18</v>
      </c>
      <c r="F14" s="30" t="s">
        <v>10</v>
      </c>
    </row>
    <row r="15" spans="1:16" s="31" customFormat="1" ht="216" x14ac:dyDescent="0.3">
      <c r="A15" s="28" t="s">
        <v>29</v>
      </c>
      <c r="B15" s="29">
        <v>1800</v>
      </c>
      <c r="C15" s="34">
        <v>1795</v>
      </c>
      <c r="D15" s="30">
        <f t="shared" si="0"/>
        <v>1</v>
      </c>
      <c r="E15" s="30" t="s">
        <v>12</v>
      </c>
      <c r="F15" s="30" t="s">
        <v>14</v>
      </c>
    </row>
    <row r="16" spans="1:16" s="31" customFormat="1" ht="409.6" x14ac:dyDescent="0.3">
      <c r="A16" s="28" t="s">
        <v>30</v>
      </c>
      <c r="B16" s="29" t="s">
        <v>31</v>
      </c>
      <c r="C16" s="34">
        <v>2.77</v>
      </c>
      <c r="D16" s="30">
        <f t="shared" si="0"/>
        <v>1</v>
      </c>
      <c r="E16" s="30" t="s">
        <v>12</v>
      </c>
      <c r="F16" s="30" t="s">
        <v>14</v>
      </c>
    </row>
    <row r="17" spans="1:6" s="31" customFormat="1" ht="158.4" x14ac:dyDescent="0.3">
      <c r="A17" s="28" t="s">
        <v>32</v>
      </c>
      <c r="B17" s="29">
        <v>617451</v>
      </c>
      <c r="C17" s="30">
        <v>617506</v>
      </c>
      <c r="D17" s="30">
        <f t="shared" si="0"/>
        <v>1</v>
      </c>
      <c r="E17" s="30" t="s">
        <v>18</v>
      </c>
      <c r="F17" s="30" t="s">
        <v>20</v>
      </c>
    </row>
    <row r="18" spans="1:6" s="31" customFormat="1" ht="28.8" x14ac:dyDescent="0.3">
      <c r="A18" s="28" t="s">
        <v>33</v>
      </c>
      <c r="B18" s="29">
        <v>3</v>
      </c>
      <c r="C18" s="30">
        <v>3</v>
      </c>
      <c r="D18" s="30">
        <f t="shared" si="0"/>
        <v>1</v>
      </c>
      <c r="E18" s="30" t="s">
        <v>18</v>
      </c>
      <c r="F18" s="30" t="s">
        <v>10</v>
      </c>
    </row>
    <row r="19" spans="1:6" s="31" customFormat="1" ht="100.8" x14ac:dyDescent="0.3">
      <c r="A19" s="28" t="s">
        <v>34</v>
      </c>
      <c r="B19" s="29">
        <v>350</v>
      </c>
      <c r="C19" s="34">
        <v>350</v>
      </c>
      <c r="D19" s="30">
        <f t="shared" si="0"/>
        <v>1</v>
      </c>
      <c r="E19" s="30" t="s">
        <v>18</v>
      </c>
      <c r="F19" s="30" t="s">
        <v>10</v>
      </c>
    </row>
    <row r="20" spans="1:6" s="31" customFormat="1" ht="129.6" x14ac:dyDescent="0.3">
      <c r="A20" s="28" t="s">
        <v>35</v>
      </c>
      <c r="B20" s="29">
        <v>11859.4</v>
      </c>
      <c r="C20" s="30">
        <v>11859.37</v>
      </c>
      <c r="D20" s="30">
        <f t="shared" si="0"/>
        <v>1</v>
      </c>
      <c r="E20" s="30" t="s">
        <v>18</v>
      </c>
      <c r="F20" s="30" t="s">
        <v>20</v>
      </c>
    </row>
    <row r="21" spans="1:6" s="31" customFormat="1" ht="409.6" x14ac:dyDescent="0.3">
      <c r="A21" s="28" t="s">
        <v>36</v>
      </c>
      <c r="B21" s="29">
        <v>617.54999999999995</v>
      </c>
      <c r="C21" s="30"/>
      <c r="D21" s="30">
        <f t="shared" si="0"/>
        <v>0</v>
      </c>
      <c r="E21" s="30" t="s">
        <v>12</v>
      </c>
      <c r="F21" s="30" t="s">
        <v>14</v>
      </c>
    </row>
    <row r="22" spans="1:6" s="31" customFormat="1" ht="86.4" x14ac:dyDescent="0.3">
      <c r="A22" s="28" t="s">
        <v>37</v>
      </c>
      <c r="B22" s="29" t="s">
        <v>38</v>
      </c>
      <c r="C22" s="30">
        <v>4.6500000000000004</v>
      </c>
      <c r="D22" s="30">
        <f t="shared" si="0"/>
        <v>1</v>
      </c>
      <c r="E22" s="30" t="s">
        <v>12</v>
      </c>
      <c r="F22" s="30" t="s">
        <v>20</v>
      </c>
    </row>
    <row r="23" spans="1:6" s="31" customFormat="1" ht="100.8" x14ac:dyDescent="0.3">
      <c r="A23" s="28" t="s">
        <v>39</v>
      </c>
      <c r="B23" s="29">
        <v>3750</v>
      </c>
      <c r="C23" s="30">
        <v>3750</v>
      </c>
      <c r="D23" s="30">
        <f t="shared" si="0"/>
        <v>1</v>
      </c>
      <c r="E23" s="30" t="s">
        <v>12</v>
      </c>
      <c r="F23" s="30" t="s">
        <v>10</v>
      </c>
    </row>
    <row r="24" spans="1:6" s="31" customFormat="1" ht="129.6" x14ac:dyDescent="0.3">
      <c r="A24" s="28" t="s">
        <v>40</v>
      </c>
      <c r="B24" s="29">
        <v>175000</v>
      </c>
      <c r="C24" s="30">
        <v>175000</v>
      </c>
      <c r="D24" s="30">
        <f t="shared" si="0"/>
        <v>1</v>
      </c>
      <c r="E24" s="30" t="s">
        <v>12</v>
      </c>
      <c r="F24" s="30" t="s">
        <v>20</v>
      </c>
    </row>
    <row r="25" spans="1:6" s="31" customFormat="1" ht="43.2" x14ac:dyDescent="0.3">
      <c r="A25" s="28" t="s">
        <v>41</v>
      </c>
      <c r="B25" s="29">
        <v>3600</v>
      </c>
      <c r="C25" s="30">
        <v>3600</v>
      </c>
      <c r="D25" s="30">
        <f t="shared" si="0"/>
        <v>1</v>
      </c>
      <c r="E25" s="30" t="s">
        <v>18</v>
      </c>
      <c r="F25" s="30" t="s">
        <v>10</v>
      </c>
    </row>
    <row r="26" spans="1:6" s="31" customFormat="1" ht="72" x14ac:dyDescent="0.3">
      <c r="A26" s="28" t="s">
        <v>42</v>
      </c>
      <c r="B26" s="29">
        <v>14</v>
      </c>
      <c r="C26" s="30">
        <v>14</v>
      </c>
      <c r="D26" s="30">
        <f t="shared" si="0"/>
        <v>1</v>
      </c>
      <c r="E26" s="30" t="s">
        <v>18</v>
      </c>
      <c r="F26" s="30" t="s">
        <v>10</v>
      </c>
    </row>
    <row r="27" spans="1:6" s="31" customFormat="1" ht="230.4" x14ac:dyDescent="0.3">
      <c r="A27" s="28" t="s">
        <v>43</v>
      </c>
      <c r="B27" s="29">
        <v>19456.599999999999</v>
      </c>
      <c r="C27" s="34">
        <v>19456.62</v>
      </c>
      <c r="D27" s="30">
        <f t="shared" si="0"/>
        <v>1</v>
      </c>
      <c r="E27" s="30" t="s">
        <v>9</v>
      </c>
      <c r="F27" s="30" t="s">
        <v>20</v>
      </c>
    </row>
    <row r="28" spans="1:6" s="31" customFormat="1" ht="230.4" x14ac:dyDescent="0.3">
      <c r="A28" s="28" t="s">
        <v>44</v>
      </c>
      <c r="B28" s="29">
        <v>408.33</v>
      </c>
      <c r="C28" s="30">
        <v>408.33</v>
      </c>
      <c r="D28" s="30">
        <f t="shared" si="0"/>
        <v>1</v>
      </c>
      <c r="E28" s="30" t="s">
        <v>18</v>
      </c>
      <c r="F28" s="30" t="s">
        <v>20</v>
      </c>
    </row>
    <row r="29" spans="1:6" s="31" customFormat="1" ht="43.2" x14ac:dyDescent="0.3">
      <c r="A29" s="28" t="s">
        <v>45</v>
      </c>
      <c r="B29" s="29">
        <v>21</v>
      </c>
      <c r="C29" s="30">
        <v>21</v>
      </c>
      <c r="D29" s="30">
        <f t="shared" si="0"/>
        <v>1</v>
      </c>
      <c r="E29" s="30" t="s">
        <v>18</v>
      </c>
      <c r="F29" s="30" t="s">
        <v>10</v>
      </c>
    </row>
    <row r="30" spans="1:6" s="31" customFormat="1" ht="172.8" x14ac:dyDescent="0.3">
      <c r="A30" s="28" t="s">
        <v>46</v>
      </c>
      <c r="B30" s="35">
        <v>3490.4</v>
      </c>
      <c r="C30" s="30">
        <v>3490.38</v>
      </c>
      <c r="D30" s="30">
        <f t="shared" si="0"/>
        <v>1</v>
      </c>
      <c r="E30" s="30" t="s">
        <v>9</v>
      </c>
      <c r="F30" s="30" t="s">
        <v>10</v>
      </c>
    </row>
    <row r="31" spans="1:6" s="31" customFormat="1" ht="43.2" x14ac:dyDescent="0.3">
      <c r="A31" s="28" t="s">
        <v>47</v>
      </c>
      <c r="B31" s="29">
        <v>0.75</v>
      </c>
      <c r="C31" s="34">
        <v>0.75</v>
      </c>
      <c r="D31" s="30">
        <f t="shared" si="0"/>
        <v>1</v>
      </c>
      <c r="E31" s="30" t="s">
        <v>18</v>
      </c>
      <c r="F31" s="30" t="s">
        <v>10</v>
      </c>
    </row>
    <row r="32" spans="1:6" s="31" customFormat="1" ht="57.6" x14ac:dyDescent="0.3">
      <c r="A32" s="28" t="s">
        <v>48</v>
      </c>
      <c r="B32" s="29">
        <v>50000</v>
      </c>
      <c r="C32" s="30">
        <v>50000</v>
      </c>
      <c r="D32" s="30">
        <f t="shared" si="0"/>
        <v>1</v>
      </c>
      <c r="E32" s="30" t="s">
        <v>18</v>
      </c>
      <c r="F32" s="30" t="s">
        <v>10</v>
      </c>
    </row>
    <row r="33" spans="1:6" s="31" customFormat="1" ht="302.39999999999998" x14ac:dyDescent="0.3">
      <c r="A33" s="28" t="s">
        <v>49</v>
      </c>
      <c r="B33" s="29">
        <v>74.8</v>
      </c>
      <c r="C33" s="36">
        <v>74.814814814800002</v>
      </c>
      <c r="D33" s="30">
        <f>IF(AND(C33 &gt;= (B33-B33*0.01), C33 &lt;= (B33+B33*0.01)), 1, 0)</f>
        <v>1</v>
      </c>
      <c r="E33" s="30" t="s">
        <v>12</v>
      </c>
      <c r="F33" s="30" t="s">
        <v>20</v>
      </c>
    </row>
    <row r="34" spans="1:6" s="31" customFormat="1" ht="43.2" x14ac:dyDescent="0.3">
      <c r="A34" s="28" t="s">
        <v>50</v>
      </c>
      <c r="B34" s="29">
        <v>6.42</v>
      </c>
      <c r="C34" s="34">
        <v>6.42</v>
      </c>
      <c r="D34" s="30">
        <f t="shared" si="0"/>
        <v>1</v>
      </c>
      <c r="E34" s="30" t="s">
        <v>12</v>
      </c>
      <c r="F34" s="30" t="s">
        <v>20</v>
      </c>
    </row>
    <row r="35" spans="1:6" s="31" customFormat="1" ht="172.8" x14ac:dyDescent="0.3">
      <c r="A35" s="28" t="s">
        <v>51</v>
      </c>
      <c r="B35" s="29">
        <v>27914.09</v>
      </c>
      <c r="C35" s="34">
        <v>27916.58</v>
      </c>
      <c r="D35" s="30">
        <f t="shared" si="0"/>
        <v>1</v>
      </c>
      <c r="E35" s="30" t="s">
        <v>18</v>
      </c>
      <c r="F35" s="30" t="s">
        <v>10</v>
      </c>
    </row>
    <row r="36" spans="1:6" s="31" customFormat="1" ht="57.6" x14ac:dyDescent="0.3">
      <c r="A36" s="28" t="s">
        <v>52</v>
      </c>
      <c r="B36" s="29">
        <v>0.29299999999999998</v>
      </c>
      <c r="C36" s="34">
        <v>0.29299999999999998</v>
      </c>
      <c r="D36" s="30">
        <f t="shared" si="0"/>
        <v>1</v>
      </c>
      <c r="E36" s="30" t="s">
        <v>9</v>
      </c>
      <c r="F36" s="30" t="s">
        <v>10</v>
      </c>
    </row>
    <row r="37" spans="1:6" s="31" customFormat="1" ht="230.4" x14ac:dyDescent="0.3">
      <c r="A37" s="28" t="s">
        <v>53</v>
      </c>
      <c r="B37" s="29">
        <v>100</v>
      </c>
      <c r="C37" s="34">
        <v>100</v>
      </c>
      <c r="D37" s="30">
        <f t="shared" si="0"/>
        <v>1</v>
      </c>
      <c r="E37" s="30" t="s">
        <v>9</v>
      </c>
      <c r="F37" s="30" t="s">
        <v>10</v>
      </c>
    </row>
    <row r="38" spans="1:6" s="31" customFormat="1" ht="409.6" x14ac:dyDescent="0.3">
      <c r="A38" s="28" t="s">
        <v>54</v>
      </c>
      <c r="B38" s="29">
        <v>15000</v>
      </c>
      <c r="C38" s="30">
        <v>14769.09</v>
      </c>
      <c r="D38" s="30">
        <f>IF(AND(C38 &gt;= (B38-B38*0.05), C38 &lt;= (B38+B38*0.05)), 1, 0)</f>
        <v>1</v>
      </c>
      <c r="E38" s="30" t="s">
        <v>12</v>
      </c>
      <c r="F38" s="30" t="s">
        <v>14</v>
      </c>
    </row>
    <row r="39" spans="1:6" s="31" customFormat="1" ht="244.8" x14ac:dyDescent="0.3">
      <c r="A39" s="28" t="s">
        <v>55</v>
      </c>
      <c r="B39" s="29">
        <v>0.9</v>
      </c>
      <c r="C39" s="30">
        <v>0.90500000000000003</v>
      </c>
      <c r="D39" s="30">
        <f t="shared" si="0"/>
        <v>1</v>
      </c>
      <c r="E39" s="30" t="s">
        <v>12</v>
      </c>
      <c r="F39" s="30" t="s">
        <v>14</v>
      </c>
    </row>
    <row r="40" spans="1:6" s="31" customFormat="1" ht="100.8" x14ac:dyDescent="0.3">
      <c r="A40" s="28" t="s">
        <v>56</v>
      </c>
      <c r="B40" s="29">
        <v>6.75</v>
      </c>
      <c r="C40" s="34">
        <v>6.75</v>
      </c>
      <c r="D40" s="30">
        <f t="shared" si="0"/>
        <v>1</v>
      </c>
      <c r="E40" s="30" t="s">
        <v>12</v>
      </c>
      <c r="F40" s="30" t="s">
        <v>10</v>
      </c>
    </row>
    <row r="41" spans="1:6" s="31" customFormat="1" ht="43.2" x14ac:dyDescent="0.3">
      <c r="A41" s="28" t="s">
        <v>57</v>
      </c>
      <c r="B41" s="29">
        <v>176</v>
      </c>
      <c r="C41" s="34">
        <v>176</v>
      </c>
      <c r="D41" s="30">
        <f t="shared" si="0"/>
        <v>1</v>
      </c>
      <c r="E41" s="30" t="s">
        <v>12</v>
      </c>
      <c r="F41" s="30" t="s">
        <v>10</v>
      </c>
    </row>
    <row r="42" spans="1:6" s="31" customFormat="1" ht="43.2" x14ac:dyDescent="0.3">
      <c r="A42" s="28" t="s">
        <v>58</v>
      </c>
      <c r="B42" s="29">
        <v>0.5</v>
      </c>
      <c r="C42" s="30">
        <v>0.5</v>
      </c>
      <c r="D42" s="30">
        <f t="shared" si="0"/>
        <v>1</v>
      </c>
      <c r="E42" s="30" t="s">
        <v>12</v>
      </c>
      <c r="F42" s="30" t="s">
        <v>10</v>
      </c>
    </row>
    <row r="43" spans="1:6" s="31" customFormat="1" ht="115.2" x14ac:dyDescent="0.3">
      <c r="A43" s="28" t="s">
        <v>59</v>
      </c>
      <c r="B43" s="29">
        <v>10000</v>
      </c>
      <c r="C43" s="34">
        <v>10000</v>
      </c>
      <c r="D43" s="30">
        <f t="shared" si="0"/>
        <v>1</v>
      </c>
      <c r="E43" s="30" t="s">
        <v>18</v>
      </c>
      <c r="F43" s="30" t="s">
        <v>10</v>
      </c>
    </row>
    <row r="44" spans="1:6" s="31" customFormat="1" ht="201.6" x14ac:dyDescent="0.3">
      <c r="A44" s="28" t="s">
        <v>60</v>
      </c>
      <c r="B44" s="29">
        <v>89</v>
      </c>
      <c r="C44" s="30">
        <v>89.02</v>
      </c>
      <c r="D44" s="30">
        <f t="shared" si="0"/>
        <v>1</v>
      </c>
      <c r="E44" s="30" t="s">
        <v>18</v>
      </c>
      <c r="F44" s="30" t="s">
        <v>20</v>
      </c>
    </row>
    <row r="45" spans="1:6" s="31" customFormat="1" ht="409.6" x14ac:dyDescent="0.3">
      <c r="A45" s="28" t="s">
        <v>145</v>
      </c>
      <c r="B45" s="29">
        <v>279</v>
      </c>
      <c r="C45" s="34">
        <v>279</v>
      </c>
      <c r="D45" s="30">
        <f t="shared" si="0"/>
        <v>1</v>
      </c>
      <c r="E45" s="30" t="s">
        <v>12</v>
      </c>
      <c r="F45" s="30" t="s">
        <v>14</v>
      </c>
    </row>
    <row r="46" spans="1:6" s="31" customFormat="1" ht="115.2" x14ac:dyDescent="0.3">
      <c r="A46" s="28" t="s">
        <v>61</v>
      </c>
      <c r="B46" s="29">
        <v>12566</v>
      </c>
      <c r="C46" s="30">
        <v>12566.09</v>
      </c>
      <c r="D46" s="30">
        <f t="shared" si="0"/>
        <v>1</v>
      </c>
      <c r="E46" s="30" t="s">
        <v>18</v>
      </c>
      <c r="F46" s="30" t="s">
        <v>20</v>
      </c>
    </row>
    <row r="47" spans="1:6" s="31" customFormat="1" ht="409.6" x14ac:dyDescent="0.3">
      <c r="A47" s="28" t="s">
        <v>62</v>
      </c>
      <c r="B47" s="29">
        <v>121</v>
      </c>
      <c r="C47" s="30"/>
      <c r="D47" s="30">
        <f t="shared" si="0"/>
        <v>0</v>
      </c>
      <c r="E47" s="30" t="s">
        <v>12</v>
      </c>
      <c r="F47" s="30" t="s">
        <v>14</v>
      </c>
    </row>
    <row r="48" spans="1:6" s="31" customFormat="1" ht="409.6" x14ac:dyDescent="0.3">
      <c r="A48" s="28" t="s">
        <v>63</v>
      </c>
      <c r="B48" s="29">
        <v>48.72</v>
      </c>
      <c r="C48" s="34">
        <v>49.2</v>
      </c>
      <c r="D48" s="30">
        <f t="shared" si="0"/>
        <v>1</v>
      </c>
      <c r="E48" s="30" t="s">
        <v>12</v>
      </c>
      <c r="F48" s="30" t="s">
        <v>14</v>
      </c>
    </row>
    <row r="49" spans="1:6" s="31" customFormat="1" ht="43.2" x14ac:dyDescent="0.3">
      <c r="A49" s="28" t="s">
        <v>64</v>
      </c>
      <c r="B49" s="29">
        <v>308.19</v>
      </c>
      <c r="C49" s="34">
        <v>308.19</v>
      </c>
      <c r="D49" s="30">
        <f t="shared" si="0"/>
        <v>1</v>
      </c>
      <c r="E49" s="30" t="s">
        <v>18</v>
      </c>
      <c r="F49" s="30" t="s">
        <v>10</v>
      </c>
    </row>
    <row r="50" spans="1:6" s="31" customFormat="1" ht="115.2" x14ac:dyDescent="0.3">
      <c r="A50" s="28" t="s">
        <v>65</v>
      </c>
      <c r="B50" s="29">
        <v>12500000</v>
      </c>
      <c r="C50" s="30">
        <v>25.057735026900001</v>
      </c>
      <c r="D50" s="30">
        <f t="shared" si="0"/>
        <v>0</v>
      </c>
      <c r="E50" s="30" t="s">
        <v>18</v>
      </c>
      <c r="F50" s="30" t="s">
        <v>10</v>
      </c>
    </row>
    <row r="51" spans="1:6" s="31" customFormat="1" ht="244.8" x14ac:dyDescent="0.3">
      <c r="A51" s="28" t="s">
        <v>66</v>
      </c>
      <c r="B51" s="29">
        <v>600</v>
      </c>
      <c r="C51" s="34">
        <v>600</v>
      </c>
      <c r="D51" s="30">
        <f t="shared" si="0"/>
        <v>1</v>
      </c>
      <c r="E51" s="30" t="s">
        <v>18</v>
      </c>
      <c r="F51" s="30" t="s">
        <v>20</v>
      </c>
    </row>
    <row r="52" spans="1:6" s="31" customFormat="1" ht="43.2" x14ac:dyDescent="0.3">
      <c r="A52" s="28" t="s">
        <v>67</v>
      </c>
      <c r="B52" s="29">
        <v>30000</v>
      </c>
      <c r="C52" s="34">
        <v>30000</v>
      </c>
      <c r="D52" s="30">
        <f t="shared" si="0"/>
        <v>1</v>
      </c>
      <c r="E52" s="30" t="s">
        <v>18</v>
      </c>
      <c r="F52" s="30" t="s">
        <v>10</v>
      </c>
    </row>
    <row r="53" spans="1:6" s="31" customFormat="1" ht="409.6" x14ac:dyDescent="0.3">
      <c r="A53" s="28" t="s">
        <v>68</v>
      </c>
      <c r="B53" s="29">
        <v>680</v>
      </c>
      <c r="C53" s="30">
        <v>680</v>
      </c>
      <c r="D53" s="30">
        <f t="shared" si="0"/>
        <v>1</v>
      </c>
      <c r="E53" s="30" t="s">
        <v>12</v>
      </c>
      <c r="F53" s="30" t="s">
        <v>14</v>
      </c>
    </row>
    <row r="54" spans="1:6" s="31" customFormat="1" ht="57.6" x14ac:dyDescent="0.3">
      <c r="A54" s="28" t="s">
        <v>69</v>
      </c>
      <c r="B54" s="29">
        <v>4.7</v>
      </c>
      <c r="C54" s="30">
        <v>4.6933333333</v>
      </c>
      <c r="D54" s="30">
        <f t="shared" si="0"/>
        <v>1</v>
      </c>
      <c r="E54" s="30" t="s">
        <v>18</v>
      </c>
      <c r="F54" s="30" t="s">
        <v>10</v>
      </c>
    </row>
    <row r="55" spans="1:6" s="31" customFormat="1" ht="57.6" x14ac:dyDescent="0.3">
      <c r="A55" s="28" t="s">
        <v>70</v>
      </c>
      <c r="B55" s="29">
        <v>24750</v>
      </c>
      <c r="C55" s="34">
        <v>24750</v>
      </c>
      <c r="D55" s="30">
        <f t="shared" si="0"/>
        <v>1</v>
      </c>
      <c r="E55" s="30" t="s">
        <v>12</v>
      </c>
      <c r="F55" s="30" t="s">
        <v>10</v>
      </c>
    </row>
    <row r="56" spans="1:6" s="31" customFormat="1" ht="100.8" x14ac:dyDescent="0.3">
      <c r="A56" s="28" t="s">
        <v>71</v>
      </c>
      <c r="B56" s="29">
        <v>250000</v>
      </c>
      <c r="C56" s="30">
        <v>250000</v>
      </c>
      <c r="D56" s="30">
        <f t="shared" si="0"/>
        <v>1</v>
      </c>
      <c r="E56" s="30" t="s">
        <v>12</v>
      </c>
      <c r="F56" s="30" t="s">
        <v>20</v>
      </c>
    </row>
    <row r="57" spans="1:6" s="31" customFormat="1" ht="28.8" x14ac:dyDescent="0.3">
      <c r="A57" s="28" t="s">
        <v>72</v>
      </c>
      <c r="B57" s="29">
        <v>0.98029999999999995</v>
      </c>
      <c r="C57" s="34">
        <v>0.98029999999999995</v>
      </c>
      <c r="D57" s="30">
        <f t="shared" si="0"/>
        <v>1</v>
      </c>
      <c r="E57" s="30" t="s">
        <v>18</v>
      </c>
      <c r="F57" s="30" t="s">
        <v>10</v>
      </c>
    </row>
    <row r="58" spans="1:6" s="31" customFormat="1" ht="43.2" x14ac:dyDescent="0.3">
      <c r="A58" s="28" t="s">
        <v>73</v>
      </c>
      <c r="B58" s="29">
        <v>5</v>
      </c>
      <c r="C58" s="30">
        <v>5.0759999999999996</v>
      </c>
      <c r="D58" s="30">
        <f>IF(AND(C58 &gt;= (B58-B58*0.02), C58 &lt;= (B58+B58*0.02)), 1, 0)</f>
        <v>1</v>
      </c>
      <c r="E58" s="30" t="s">
        <v>18</v>
      </c>
      <c r="F58" s="30" t="s">
        <v>10</v>
      </c>
    </row>
    <row r="59" spans="1:6" s="31" customFormat="1" ht="409.6" x14ac:dyDescent="0.3">
      <c r="A59" s="28" t="s">
        <v>74</v>
      </c>
      <c r="B59" s="29">
        <v>1414</v>
      </c>
      <c r="C59" s="30">
        <v>2828.43</v>
      </c>
      <c r="D59" s="30">
        <f t="shared" si="0"/>
        <v>0</v>
      </c>
      <c r="E59" s="30" t="s">
        <v>12</v>
      </c>
      <c r="F59" s="30" t="s">
        <v>14</v>
      </c>
    </row>
    <row r="60" spans="1:6" s="31" customFormat="1" ht="158.4" x14ac:dyDescent="0.3">
      <c r="A60" s="28" t="s">
        <v>75</v>
      </c>
      <c r="B60" s="29">
        <v>100000</v>
      </c>
      <c r="C60" s="30">
        <v>100000</v>
      </c>
      <c r="D60" s="30">
        <f t="shared" si="0"/>
        <v>1</v>
      </c>
      <c r="E60" s="30" t="s">
        <v>12</v>
      </c>
      <c r="F60" s="30" t="s">
        <v>20</v>
      </c>
    </row>
    <row r="61" spans="1:6" s="31" customFormat="1" ht="216" x14ac:dyDescent="0.3">
      <c r="A61" s="28" t="s">
        <v>76</v>
      </c>
      <c r="B61" s="29">
        <v>94</v>
      </c>
      <c r="C61" s="34">
        <v>94</v>
      </c>
      <c r="D61" s="30">
        <f t="shared" si="0"/>
        <v>1</v>
      </c>
      <c r="E61" s="30" t="s">
        <v>18</v>
      </c>
      <c r="F61" s="30" t="s">
        <v>14</v>
      </c>
    </row>
    <row r="62" spans="1:6" s="31" customFormat="1" ht="43.2" x14ac:dyDescent="0.3">
      <c r="A62" s="28" t="s">
        <v>77</v>
      </c>
      <c r="B62" s="29">
        <v>0.55000000000000004</v>
      </c>
      <c r="C62" s="34">
        <v>0.54545454550000005</v>
      </c>
      <c r="D62" s="30">
        <f t="shared" si="0"/>
        <v>1</v>
      </c>
      <c r="E62" s="30" t="s">
        <v>18</v>
      </c>
      <c r="F62" s="30" t="s">
        <v>10</v>
      </c>
    </row>
    <row r="63" spans="1:6" s="31" customFormat="1" ht="115.2" x14ac:dyDescent="0.3">
      <c r="A63" s="28" t="s">
        <v>78</v>
      </c>
      <c r="B63" s="29">
        <v>375000</v>
      </c>
      <c r="C63" s="34">
        <v>375000</v>
      </c>
      <c r="D63" s="30">
        <f t="shared" si="0"/>
        <v>1</v>
      </c>
      <c r="E63" s="30" t="s">
        <v>12</v>
      </c>
      <c r="F63" s="30" t="s">
        <v>20</v>
      </c>
    </row>
    <row r="64" spans="1:6" s="31" customFormat="1" ht="216" x14ac:dyDescent="0.3">
      <c r="A64" s="28" t="s">
        <v>79</v>
      </c>
      <c r="B64" s="29">
        <v>3.2</v>
      </c>
      <c r="C64" s="34">
        <v>4.21244</v>
      </c>
      <c r="D64" s="30">
        <f t="shared" si="0"/>
        <v>0</v>
      </c>
      <c r="E64" s="30" t="s">
        <v>12</v>
      </c>
      <c r="F64" s="30" t="s">
        <v>20</v>
      </c>
    </row>
    <row r="65" spans="1:6" s="31" customFormat="1" ht="28.8" x14ac:dyDescent="0.3">
      <c r="A65" s="28" t="s">
        <v>80</v>
      </c>
      <c r="B65" s="29">
        <v>15.5</v>
      </c>
      <c r="C65" s="30">
        <v>15.5</v>
      </c>
      <c r="D65" s="30">
        <f t="shared" si="0"/>
        <v>1</v>
      </c>
      <c r="E65" s="30" t="s">
        <v>12</v>
      </c>
      <c r="F65" s="30" t="s">
        <v>10</v>
      </c>
    </row>
    <row r="66" spans="1:6" s="31" customFormat="1" x14ac:dyDescent="0.3">
      <c r="A66" s="28" t="s">
        <v>81</v>
      </c>
      <c r="B66" s="29">
        <v>0.99</v>
      </c>
      <c r="C66" s="34">
        <v>0.99</v>
      </c>
      <c r="D66" s="30">
        <f t="shared" si="0"/>
        <v>1</v>
      </c>
      <c r="E66" s="30" t="s">
        <v>18</v>
      </c>
      <c r="F66" s="30" t="s">
        <v>10</v>
      </c>
    </row>
    <row r="67" spans="1:6" s="31" customFormat="1" ht="28.8" x14ac:dyDescent="0.3">
      <c r="A67" s="28" t="s">
        <v>82</v>
      </c>
      <c r="B67" s="29">
        <v>52</v>
      </c>
      <c r="C67" s="34">
        <v>52.14</v>
      </c>
      <c r="D67" s="30">
        <f t="shared" ref="D67:D101" si="1">IF(AND(C67 &gt;= (B67-B67*0.01), C67 &lt;= (B67+B67*0.01)), 1, 0)</f>
        <v>1</v>
      </c>
      <c r="E67" s="30" t="s">
        <v>18</v>
      </c>
      <c r="F67" s="30" t="s">
        <v>10</v>
      </c>
    </row>
    <row r="68" spans="1:6" s="31" customFormat="1" ht="230.4" x14ac:dyDescent="0.3">
      <c r="A68" s="28" t="s">
        <v>83</v>
      </c>
      <c r="B68" s="29">
        <v>382.7</v>
      </c>
      <c r="C68" s="30">
        <v>382.69</v>
      </c>
      <c r="D68" s="30">
        <f t="shared" si="1"/>
        <v>1</v>
      </c>
      <c r="E68" s="30" t="s">
        <v>18</v>
      </c>
      <c r="F68" s="30" t="s">
        <v>20</v>
      </c>
    </row>
    <row r="69" spans="1:6" s="31" customFormat="1" ht="115.2" x14ac:dyDescent="0.3">
      <c r="A69" s="28" t="s">
        <v>84</v>
      </c>
      <c r="B69" s="29">
        <v>2849</v>
      </c>
      <c r="C69" s="30">
        <v>2849.22</v>
      </c>
      <c r="D69" s="30">
        <f t="shared" si="1"/>
        <v>1</v>
      </c>
      <c r="E69" s="30" t="s">
        <v>18</v>
      </c>
      <c r="F69" s="30" t="s">
        <v>20</v>
      </c>
    </row>
    <row r="70" spans="1:6" s="31" customFormat="1" ht="409.6" x14ac:dyDescent="0.3">
      <c r="A70" s="28" t="s">
        <v>85</v>
      </c>
      <c r="B70" s="29">
        <v>2.5499999999999998</v>
      </c>
      <c r="C70" s="30">
        <v>2.5499999999999998</v>
      </c>
      <c r="D70" s="30">
        <f t="shared" si="1"/>
        <v>1</v>
      </c>
      <c r="E70" s="30" t="s">
        <v>12</v>
      </c>
      <c r="F70" s="30" t="s">
        <v>14</v>
      </c>
    </row>
    <row r="71" spans="1:6" s="31" customFormat="1" ht="72" x14ac:dyDescent="0.3">
      <c r="A71" s="28" t="s">
        <v>86</v>
      </c>
      <c r="B71" s="29">
        <v>2.96</v>
      </c>
      <c r="C71" s="30">
        <v>2.9624999999999999</v>
      </c>
      <c r="D71" s="30">
        <f t="shared" si="1"/>
        <v>1</v>
      </c>
      <c r="E71" s="30" t="s">
        <v>12</v>
      </c>
      <c r="F71" s="30" t="s">
        <v>10</v>
      </c>
    </row>
    <row r="72" spans="1:6" s="31" customFormat="1" ht="57.6" x14ac:dyDescent="0.3">
      <c r="A72" s="28" t="s">
        <v>87</v>
      </c>
      <c r="B72" s="29">
        <v>107.6</v>
      </c>
      <c r="C72" s="30">
        <v>107.63</v>
      </c>
      <c r="D72" s="30">
        <f t="shared" si="1"/>
        <v>1</v>
      </c>
      <c r="E72" s="30" t="s">
        <v>9</v>
      </c>
      <c r="F72" s="30" t="s">
        <v>10</v>
      </c>
    </row>
    <row r="73" spans="1:6" s="31" customFormat="1" ht="129.6" x14ac:dyDescent="0.3">
      <c r="A73" s="28" t="s">
        <v>88</v>
      </c>
      <c r="B73" s="29">
        <v>250000</v>
      </c>
      <c r="C73" s="30">
        <v>250000</v>
      </c>
      <c r="D73" s="30">
        <f t="shared" si="1"/>
        <v>1</v>
      </c>
      <c r="E73" s="30" t="s">
        <v>12</v>
      </c>
      <c r="F73" s="30" t="s">
        <v>20</v>
      </c>
    </row>
    <row r="74" spans="1:6" s="31" customFormat="1" ht="129.6" x14ac:dyDescent="0.3">
      <c r="A74" s="28" t="s">
        <v>89</v>
      </c>
      <c r="B74" s="29">
        <v>75000</v>
      </c>
      <c r="C74" s="34">
        <v>75000</v>
      </c>
      <c r="D74" s="30">
        <f t="shared" si="1"/>
        <v>1</v>
      </c>
      <c r="E74" s="30" t="s">
        <v>12</v>
      </c>
      <c r="F74" s="30" t="s">
        <v>20</v>
      </c>
    </row>
    <row r="75" spans="1:6" s="31" customFormat="1" ht="100.8" x14ac:dyDescent="0.3">
      <c r="A75" s="28" t="s">
        <v>90</v>
      </c>
      <c r="B75" s="29">
        <v>-125000</v>
      </c>
      <c r="C75" s="30">
        <v>-125000</v>
      </c>
      <c r="D75" s="30">
        <v>1</v>
      </c>
      <c r="E75" s="30" t="s">
        <v>12</v>
      </c>
      <c r="F75" s="30" t="s">
        <v>20</v>
      </c>
    </row>
    <row r="76" spans="1:6" s="31" customFormat="1" ht="158.4" x14ac:dyDescent="0.3">
      <c r="A76" s="28" t="s">
        <v>91</v>
      </c>
      <c r="B76" s="29">
        <v>150000</v>
      </c>
      <c r="C76" s="30">
        <v>150000</v>
      </c>
      <c r="D76" s="30">
        <f t="shared" si="1"/>
        <v>1</v>
      </c>
      <c r="E76" s="30" t="s">
        <v>12</v>
      </c>
      <c r="F76" s="30" t="s">
        <v>20</v>
      </c>
    </row>
    <row r="77" spans="1:6" s="31" customFormat="1" ht="43.2" x14ac:dyDescent="0.3">
      <c r="A77" s="28" t="s">
        <v>92</v>
      </c>
      <c r="B77" s="29">
        <f>SQRT(2)</f>
        <v>1.4142135623730951</v>
      </c>
      <c r="C77" s="34">
        <v>1.414213562</v>
      </c>
      <c r="D77" s="30">
        <f t="shared" si="1"/>
        <v>1</v>
      </c>
      <c r="E77" s="30" t="s">
        <v>12</v>
      </c>
      <c r="F77" s="30" t="s">
        <v>10</v>
      </c>
    </row>
    <row r="78" spans="1:6" s="31" customFormat="1" ht="43.2" x14ac:dyDescent="0.3">
      <c r="A78" s="28" t="s">
        <v>93</v>
      </c>
      <c r="B78" s="29">
        <v>300</v>
      </c>
      <c r="C78" s="30">
        <v>150</v>
      </c>
      <c r="D78" s="30">
        <f t="shared" si="1"/>
        <v>0</v>
      </c>
      <c r="E78" s="30" t="s">
        <v>12</v>
      </c>
      <c r="F78" s="30" t="s">
        <v>10</v>
      </c>
    </row>
    <row r="79" spans="1:6" s="31" customFormat="1" ht="216" x14ac:dyDescent="0.3">
      <c r="A79" s="28" t="s">
        <v>94</v>
      </c>
      <c r="B79" s="29">
        <v>112</v>
      </c>
      <c r="C79" s="34">
        <v>112</v>
      </c>
      <c r="D79" s="30">
        <f t="shared" si="1"/>
        <v>1</v>
      </c>
      <c r="E79" s="30" t="s">
        <v>12</v>
      </c>
      <c r="F79" s="30" t="s">
        <v>20</v>
      </c>
    </row>
    <row r="80" spans="1:6" s="31" customFormat="1" ht="28.8" x14ac:dyDescent="0.3">
      <c r="A80" s="28" t="s">
        <v>95</v>
      </c>
      <c r="B80" s="29">
        <v>1470</v>
      </c>
      <c r="C80" s="30">
        <v>1469.69</v>
      </c>
      <c r="D80" s="30">
        <f t="shared" si="1"/>
        <v>1</v>
      </c>
      <c r="E80" s="30" t="s">
        <v>12</v>
      </c>
      <c r="F80" s="30" t="s">
        <v>10</v>
      </c>
    </row>
    <row r="81" spans="1:6" s="31" customFormat="1" ht="409.6" x14ac:dyDescent="0.3">
      <c r="A81" s="28" t="s">
        <v>96</v>
      </c>
      <c r="B81" s="29">
        <v>2457</v>
      </c>
      <c r="C81" s="30">
        <v>2458</v>
      </c>
      <c r="D81" s="30">
        <f t="shared" si="1"/>
        <v>1</v>
      </c>
      <c r="E81" s="30" t="s">
        <v>12</v>
      </c>
      <c r="F81" s="30" t="s">
        <v>14</v>
      </c>
    </row>
    <row r="82" spans="1:6" s="31" customFormat="1" ht="100.8" x14ac:dyDescent="0.3">
      <c r="A82" s="28" t="s">
        <v>97</v>
      </c>
      <c r="B82" s="29">
        <v>48.5</v>
      </c>
      <c r="C82" s="30">
        <v>49</v>
      </c>
      <c r="D82" s="30">
        <f>IF(AND(C82 &gt;= (B82-B82*0.02), C82 &lt;= (B82+B82*0.02)), 1, 0)</f>
        <v>1</v>
      </c>
      <c r="E82" s="30" t="s">
        <v>18</v>
      </c>
      <c r="F82" s="30" t="s">
        <v>20</v>
      </c>
    </row>
    <row r="83" spans="1:6" s="31" customFormat="1" ht="172.8" x14ac:dyDescent="0.3">
      <c r="A83" s="28" t="s">
        <v>98</v>
      </c>
      <c r="B83" s="29">
        <v>191</v>
      </c>
      <c r="C83" s="30">
        <v>191</v>
      </c>
      <c r="D83" s="30">
        <f t="shared" si="1"/>
        <v>1</v>
      </c>
      <c r="E83" s="30" t="s">
        <v>18</v>
      </c>
      <c r="F83" s="30" t="s">
        <v>20</v>
      </c>
    </row>
    <row r="84" spans="1:6" s="31" customFormat="1" ht="187.2" x14ac:dyDescent="0.3">
      <c r="A84" s="28" t="s">
        <v>99</v>
      </c>
      <c r="B84" s="29">
        <v>10.36</v>
      </c>
      <c r="C84" s="30"/>
      <c r="D84" s="30">
        <f t="shared" si="1"/>
        <v>0</v>
      </c>
      <c r="E84" s="30" t="s">
        <v>12</v>
      </c>
      <c r="F84" s="30" t="s">
        <v>20</v>
      </c>
    </row>
    <row r="85" spans="1:6" s="31" customFormat="1" ht="43.2" x14ac:dyDescent="0.3">
      <c r="A85" s="28" t="s">
        <v>100</v>
      </c>
      <c r="B85" s="29">
        <v>547</v>
      </c>
      <c r="C85" s="34">
        <v>547.5</v>
      </c>
      <c r="D85" s="30">
        <f t="shared" si="1"/>
        <v>1</v>
      </c>
      <c r="E85" s="30" t="s">
        <v>12</v>
      </c>
      <c r="F85" s="30" t="s">
        <v>10</v>
      </c>
    </row>
    <row r="86" spans="1:6" s="31" customFormat="1" ht="115.2" x14ac:dyDescent="0.3">
      <c r="A86" s="28" t="s">
        <v>101</v>
      </c>
      <c r="B86" s="29">
        <v>20000</v>
      </c>
      <c r="C86" s="30">
        <v>20000</v>
      </c>
      <c r="D86" s="30">
        <f t="shared" si="1"/>
        <v>1</v>
      </c>
      <c r="E86" s="30" t="s">
        <v>18</v>
      </c>
      <c r="F86" s="30" t="s">
        <v>10</v>
      </c>
    </row>
    <row r="87" spans="1:6" s="31" customFormat="1" ht="409.6" x14ac:dyDescent="0.3">
      <c r="A87" s="28" t="s">
        <v>102</v>
      </c>
      <c r="B87" s="29">
        <v>0.65</v>
      </c>
      <c r="C87" s="30">
        <v>0.64864999999999995</v>
      </c>
      <c r="D87" s="30">
        <f t="shared" si="1"/>
        <v>1</v>
      </c>
      <c r="E87" s="30" t="s">
        <v>12</v>
      </c>
      <c r="F87" s="30" t="s">
        <v>14</v>
      </c>
    </row>
    <row r="88" spans="1:6" s="31" customFormat="1" ht="129.6" x14ac:dyDescent="0.3">
      <c r="A88" s="28" t="s">
        <v>103</v>
      </c>
      <c r="B88" s="29">
        <v>17320.5</v>
      </c>
      <c r="C88" s="30">
        <v>17320.509999999998</v>
      </c>
      <c r="D88" s="30">
        <f t="shared" si="1"/>
        <v>1</v>
      </c>
      <c r="E88" s="30" t="s">
        <v>18</v>
      </c>
      <c r="F88" s="30" t="s">
        <v>10</v>
      </c>
    </row>
    <row r="89" spans="1:6" s="31" customFormat="1" ht="43.2" x14ac:dyDescent="0.3">
      <c r="A89" s="28" t="s">
        <v>104</v>
      </c>
      <c r="B89" s="29">
        <v>400</v>
      </c>
      <c r="C89" s="30">
        <v>400</v>
      </c>
      <c r="D89" s="30">
        <f t="shared" si="1"/>
        <v>1</v>
      </c>
      <c r="E89" s="30" t="s">
        <v>12</v>
      </c>
      <c r="F89" s="30" t="s">
        <v>10</v>
      </c>
    </row>
    <row r="90" spans="1:6" s="31" customFormat="1" ht="409.6" x14ac:dyDescent="0.3">
      <c r="A90" s="28" t="s">
        <v>105</v>
      </c>
      <c r="B90" s="29">
        <v>225</v>
      </c>
      <c r="C90" s="30">
        <v>222.34</v>
      </c>
      <c r="D90" s="30">
        <f>IF(AND(C90 &gt;= (B90-B90*0.03), C90 &lt;= (B90+B90*0.03)), 1, 0)</f>
        <v>1</v>
      </c>
      <c r="E90" s="30" t="s">
        <v>12</v>
      </c>
      <c r="F90" s="30" t="s">
        <v>14</v>
      </c>
    </row>
    <row r="91" spans="1:6" s="31" customFormat="1" ht="216" x14ac:dyDescent="0.3">
      <c r="A91" s="28" t="s">
        <v>106</v>
      </c>
      <c r="B91" s="29">
        <v>303</v>
      </c>
      <c r="C91" s="34">
        <v>302.5</v>
      </c>
      <c r="D91" s="30">
        <f t="shared" si="1"/>
        <v>1</v>
      </c>
      <c r="E91" s="30" t="s">
        <v>18</v>
      </c>
      <c r="F91" s="30" t="s">
        <v>20</v>
      </c>
    </row>
    <row r="92" spans="1:6" s="31" customFormat="1" ht="57.6" x14ac:dyDescent="0.3">
      <c r="A92" s="28" t="s">
        <v>107</v>
      </c>
      <c r="B92" s="29">
        <v>8.8640000000000008</v>
      </c>
      <c r="C92" s="30">
        <v>8.8640000000000008</v>
      </c>
      <c r="D92" s="30">
        <f t="shared" si="1"/>
        <v>1</v>
      </c>
      <c r="E92" s="30" t="s">
        <v>12</v>
      </c>
      <c r="F92" s="30" t="s">
        <v>10</v>
      </c>
    </row>
    <row r="93" spans="1:6" s="31" customFormat="1" ht="28.8" x14ac:dyDescent="0.3">
      <c r="A93" s="28" t="s">
        <v>108</v>
      </c>
      <c r="B93" s="29">
        <v>500</v>
      </c>
      <c r="C93" s="34">
        <v>500</v>
      </c>
      <c r="D93" s="30">
        <f t="shared" si="1"/>
        <v>1</v>
      </c>
      <c r="E93" s="30" t="s">
        <v>18</v>
      </c>
      <c r="F93" s="30" t="s">
        <v>10</v>
      </c>
    </row>
    <row r="94" spans="1:6" s="31" customFormat="1" ht="72" x14ac:dyDescent="0.3">
      <c r="A94" s="28" t="s">
        <v>109</v>
      </c>
      <c r="B94" s="29">
        <v>28</v>
      </c>
      <c r="C94" s="34">
        <v>28</v>
      </c>
      <c r="D94" s="30">
        <f t="shared" si="1"/>
        <v>1</v>
      </c>
      <c r="E94" s="30" t="s">
        <v>12</v>
      </c>
      <c r="F94" s="30" t="s">
        <v>10</v>
      </c>
    </row>
    <row r="95" spans="1:6" s="31" customFormat="1" ht="230.4" x14ac:dyDescent="0.3">
      <c r="A95" s="28" t="s">
        <v>110</v>
      </c>
      <c r="B95" s="29">
        <v>173.2</v>
      </c>
      <c r="C95" s="30">
        <v>173.21</v>
      </c>
      <c r="D95" s="30">
        <f t="shared" si="1"/>
        <v>1</v>
      </c>
      <c r="E95" s="30" t="s">
        <v>9</v>
      </c>
      <c r="F95" s="30" t="s">
        <v>10</v>
      </c>
    </row>
    <row r="96" spans="1:6" s="31" customFormat="1" ht="273.60000000000002" x14ac:dyDescent="0.3">
      <c r="A96" s="28" t="s">
        <v>111</v>
      </c>
      <c r="B96" s="29">
        <v>18200</v>
      </c>
      <c r="C96" s="34">
        <v>18200</v>
      </c>
      <c r="D96" s="30">
        <f t="shared" si="1"/>
        <v>1</v>
      </c>
      <c r="E96" s="30" t="s">
        <v>9</v>
      </c>
      <c r="F96" s="30" t="s">
        <v>20</v>
      </c>
    </row>
    <row r="97" spans="1:6" s="31" customFormat="1" ht="43.2" x14ac:dyDescent="0.3">
      <c r="A97" s="28" t="s">
        <v>112</v>
      </c>
      <c r="B97" s="29">
        <v>400</v>
      </c>
      <c r="C97" s="30">
        <v>400</v>
      </c>
      <c r="D97" s="30">
        <f t="shared" si="1"/>
        <v>1</v>
      </c>
      <c r="E97" s="30" t="s">
        <v>12</v>
      </c>
      <c r="F97" s="30" t="s">
        <v>10</v>
      </c>
    </row>
    <row r="98" spans="1:6" s="31" customFormat="1" ht="28.8" x14ac:dyDescent="0.3">
      <c r="A98" s="28" t="s">
        <v>113</v>
      </c>
      <c r="B98" s="29">
        <v>2018</v>
      </c>
      <c r="C98" s="34">
        <v>2017.84</v>
      </c>
      <c r="D98" s="30">
        <f t="shared" si="1"/>
        <v>1</v>
      </c>
      <c r="E98" s="30" t="s">
        <v>12</v>
      </c>
      <c r="F98" s="30" t="s">
        <v>10</v>
      </c>
    </row>
    <row r="99" spans="1:6" s="31" customFormat="1" ht="409.6" x14ac:dyDescent="0.3">
      <c r="A99" s="37" t="s">
        <v>114</v>
      </c>
      <c r="B99" s="29">
        <v>29</v>
      </c>
      <c r="C99" s="30">
        <v>35.86</v>
      </c>
      <c r="D99" s="30">
        <f t="shared" si="1"/>
        <v>0</v>
      </c>
      <c r="E99" s="30" t="s">
        <v>12</v>
      </c>
      <c r="F99" s="30" t="s">
        <v>14</v>
      </c>
    </row>
    <row r="100" spans="1:6" s="31" customFormat="1" ht="43.2" x14ac:dyDescent="0.3">
      <c r="A100" s="28" t="s">
        <v>115</v>
      </c>
      <c r="B100" s="29">
        <v>300</v>
      </c>
      <c r="C100" s="30">
        <v>300</v>
      </c>
      <c r="D100" s="30">
        <f t="shared" si="1"/>
        <v>1</v>
      </c>
      <c r="E100" s="30" t="s">
        <v>12</v>
      </c>
      <c r="F100" s="30" t="s">
        <v>10</v>
      </c>
    </row>
    <row r="101" spans="1:6" s="31" customFormat="1" ht="201.6" x14ac:dyDescent="0.3">
      <c r="A101" s="28" t="s">
        <v>116</v>
      </c>
      <c r="B101" s="29">
        <v>6675</v>
      </c>
      <c r="C101" s="34">
        <v>6676.27</v>
      </c>
      <c r="D101" s="30">
        <f t="shared" si="1"/>
        <v>1</v>
      </c>
      <c r="E101" s="30" t="s">
        <v>18</v>
      </c>
      <c r="F101" s="30" t="s">
        <v>20</v>
      </c>
    </row>
    <row r="102" spans="1:6" x14ac:dyDescent="0.3">
      <c r="B102" s="17"/>
      <c r="C102" s="1"/>
      <c r="D102" s="1"/>
      <c r="E102" s="1"/>
      <c r="F102" s="1"/>
    </row>
    <row r="103" spans="1:6" x14ac:dyDescent="0.3">
      <c r="B103" s="20"/>
      <c r="C103" s="12"/>
      <c r="D103" s="12"/>
      <c r="E103" s="1"/>
      <c r="F103" s="1"/>
    </row>
    <row r="104" spans="1:6" x14ac:dyDescent="0.3">
      <c r="B104" s="17"/>
      <c r="C104" s="1"/>
      <c r="D104" s="1"/>
      <c r="E104" s="1"/>
      <c r="F104" s="1"/>
    </row>
    <row r="105" spans="1:6" x14ac:dyDescent="0.3">
      <c r="B105" s="17"/>
      <c r="C105" s="1"/>
      <c r="D105" s="1"/>
      <c r="E105" s="1"/>
      <c r="F105" s="1"/>
    </row>
    <row r="106" spans="1:6" x14ac:dyDescent="0.3">
      <c r="B106" s="17"/>
      <c r="C106" s="1"/>
      <c r="D106" s="1"/>
      <c r="E106" s="1"/>
      <c r="F106" s="1"/>
    </row>
    <row r="107" spans="1:6" x14ac:dyDescent="0.3">
      <c r="A107" s="11"/>
      <c r="B107" s="20"/>
      <c r="C107" s="12"/>
      <c r="D107" s="12"/>
      <c r="E107" s="1"/>
      <c r="F107" s="1"/>
    </row>
    <row r="108" spans="1:6" x14ac:dyDescent="0.3">
      <c r="A108" s="15"/>
      <c r="B108" s="17"/>
      <c r="C108" s="1"/>
      <c r="D108" s="1"/>
      <c r="E108" s="1"/>
      <c r="F108" s="1"/>
    </row>
    <row r="109" spans="1:6" x14ac:dyDescent="0.3">
      <c r="A109" s="11"/>
      <c r="B109" s="20"/>
      <c r="C109" s="12"/>
      <c r="D109" s="12"/>
      <c r="E109" s="1"/>
      <c r="F109" s="1"/>
    </row>
    <row r="110" spans="1:6" x14ac:dyDescent="0.3">
      <c r="A110" s="11"/>
      <c r="B110" s="20"/>
      <c r="C110" s="12"/>
      <c r="D110" s="12"/>
      <c r="E110" s="1"/>
      <c r="F110" s="1"/>
    </row>
    <row r="111" spans="1:6" x14ac:dyDescent="0.3">
      <c r="A111" s="13"/>
      <c r="B111" s="17"/>
      <c r="C111" s="1"/>
      <c r="D111" s="1"/>
      <c r="E111" s="1"/>
      <c r="F111" s="1"/>
    </row>
    <row r="112" spans="1:6" x14ac:dyDescent="0.3">
      <c r="A112" s="15"/>
      <c r="B112" s="17"/>
      <c r="C112" s="1"/>
      <c r="D112" s="1"/>
      <c r="E112" s="1"/>
      <c r="F112" s="1"/>
    </row>
    <row r="113" spans="1:6" x14ac:dyDescent="0.3">
      <c r="A113" s="11"/>
      <c r="B113" s="20"/>
      <c r="C113" s="12"/>
      <c r="D113" s="12"/>
      <c r="E113" s="1"/>
      <c r="F113" s="1"/>
    </row>
    <row r="114" spans="1:6" x14ac:dyDescent="0.3">
      <c r="A114" s="15"/>
      <c r="B114" s="17"/>
      <c r="C114" s="1"/>
      <c r="D114" s="1"/>
      <c r="E114" s="1"/>
      <c r="F114" s="1"/>
    </row>
    <row r="115" spans="1:6" x14ac:dyDescent="0.3">
      <c r="A115" s="15"/>
      <c r="B115" s="17"/>
      <c r="C115" s="1"/>
      <c r="D115" s="1"/>
      <c r="E115" s="1"/>
      <c r="F115" s="1"/>
    </row>
    <row r="116" spans="1:6" x14ac:dyDescent="0.3">
      <c r="A116" s="15"/>
      <c r="B116" s="17"/>
      <c r="C116" s="1"/>
      <c r="D116" s="1"/>
      <c r="E116" s="1"/>
      <c r="F116" s="1"/>
    </row>
    <row r="117" spans="1:6" x14ac:dyDescent="0.3">
      <c r="A117" s="15"/>
      <c r="B117" s="17"/>
      <c r="C117" s="1"/>
      <c r="D117" s="1"/>
      <c r="E117" s="1"/>
      <c r="F117" s="1"/>
    </row>
    <row r="118" spans="1:6" x14ac:dyDescent="0.3">
      <c r="A118" s="15"/>
      <c r="B118" s="17"/>
      <c r="C118" s="1"/>
      <c r="D118" s="1"/>
      <c r="E118" s="1"/>
      <c r="F118" s="1"/>
    </row>
    <row r="119" spans="1:6" x14ac:dyDescent="0.3">
      <c r="A119" s="15"/>
      <c r="B119" s="17"/>
      <c r="C119" s="1"/>
      <c r="D119" s="1"/>
      <c r="E119" s="1"/>
      <c r="F119" s="1"/>
    </row>
    <row r="120" spans="1:6" x14ac:dyDescent="0.3">
      <c r="A120" s="15"/>
      <c r="B120" s="17"/>
      <c r="C120" s="1"/>
      <c r="D120" s="1"/>
      <c r="E120" s="1"/>
      <c r="F120" s="1"/>
    </row>
    <row r="121" spans="1:6" x14ac:dyDescent="0.3">
      <c r="A121" s="15"/>
      <c r="B121" s="17"/>
      <c r="C121" s="1"/>
      <c r="D121" s="1"/>
      <c r="E121" s="1"/>
      <c r="F121" s="1"/>
    </row>
    <row r="122" spans="1:6" x14ac:dyDescent="0.3">
      <c r="A122" s="11"/>
      <c r="B122" s="20"/>
      <c r="C122" s="12"/>
      <c r="D122" s="12"/>
      <c r="E122" s="1"/>
      <c r="F122" s="1"/>
    </row>
    <row r="123" spans="1:6" x14ac:dyDescent="0.3">
      <c r="A123" s="15"/>
      <c r="B123" s="17"/>
      <c r="C123" s="1"/>
      <c r="D123" s="1"/>
      <c r="E123" s="1"/>
      <c r="F123" s="1"/>
    </row>
    <row r="124" spans="1:6" x14ac:dyDescent="0.3">
      <c r="A124" s="11"/>
      <c r="B124" s="20"/>
      <c r="C124" s="12"/>
      <c r="D124" s="12"/>
      <c r="E124" s="1"/>
      <c r="F124" s="1"/>
    </row>
    <row r="125" spans="1:6" x14ac:dyDescent="0.3">
      <c r="A125" s="11"/>
      <c r="B125" s="20"/>
      <c r="C125" s="12"/>
      <c r="D125" s="12"/>
      <c r="E125" s="1"/>
      <c r="F125" s="1"/>
    </row>
    <row r="126" spans="1:6" x14ac:dyDescent="0.3">
      <c r="A126" s="15"/>
      <c r="B126" s="17"/>
      <c r="C126" s="1"/>
      <c r="D126" s="1"/>
      <c r="E126" s="1"/>
      <c r="F126" s="1"/>
    </row>
    <row r="127" spans="1:6" x14ac:dyDescent="0.3">
      <c r="A127" s="11"/>
      <c r="B127" s="20"/>
      <c r="C127" s="12"/>
      <c r="D127" s="12"/>
      <c r="E127" s="1"/>
      <c r="F127" s="1"/>
    </row>
    <row r="128" spans="1:6" x14ac:dyDescent="0.3">
      <c r="A128" s="11"/>
      <c r="B128" s="20"/>
      <c r="C128" s="12"/>
      <c r="D128" s="12"/>
      <c r="E128" s="1"/>
      <c r="F128" s="1"/>
    </row>
    <row r="129" spans="1:6" x14ac:dyDescent="0.3">
      <c r="A129" s="11"/>
      <c r="B129" s="20"/>
      <c r="C129" s="12"/>
      <c r="D129" s="12"/>
      <c r="E129" s="1"/>
      <c r="F129" s="1"/>
    </row>
    <row r="130" spans="1:6" x14ac:dyDescent="0.3">
      <c r="A130" s="15"/>
      <c r="B130" s="17"/>
      <c r="C130" s="1"/>
      <c r="D130" s="1"/>
      <c r="E130" s="1"/>
      <c r="F130" s="1"/>
    </row>
    <row r="131" spans="1:6" x14ac:dyDescent="0.3">
      <c r="A131" s="15"/>
      <c r="B131" s="17"/>
      <c r="C131" s="1"/>
      <c r="D131" s="1"/>
      <c r="E131" s="1"/>
      <c r="F131" s="1"/>
    </row>
    <row r="132" spans="1:6" x14ac:dyDescent="0.3">
      <c r="A132" s="15"/>
      <c r="B132" s="17"/>
      <c r="C132" s="1"/>
      <c r="D132" s="1"/>
      <c r="E132" s="1"/>
      <c r="F132" s="1"/>
    </row>
    <row r="133" spans="1:6" x14ac:dyDescent="0.3">
      <c r="A133" s="15"/>
      <c r="B133" s="17"/>
      <c r="C133" s="1"/>
      <c r="D133" s="1"/>
      <c r="E133" s="1"/>
      <c r="F133" s="1"/>
    </row>
    <row r="134" spans="1:6" x14ac:dyDescent="0.3">
      <c r="A134" s="15"/>
      <c r="B134" s="17"/>
      <c r="C134" s="1"/>
      <c r="D134" s="1"/>
      <c r="E134" s="1"/>
      <c r="F134" s="1"/>
    </row>
    <row r="135" spans="1:6" x14ac:dyDescent="0.3">
      <c r="A135" s="15"/>
      <c r="B135" s="17"/>
      <c r="C135" s="1"/>
      <c r="D135" s="1"/>
      <c r="E135" s="1"/>
      <c r="F135" s="1"/>
    </row>
    <row r="136" spans="1:6" x14ac:dyDescent="0.3">
      <c r="A136" s="15"/>
      <c r="B136" s="17"/>
      <c r="C136" s="1"/>
      <c r="D136" s="1"/>
      <c r="E136" s="1"/>
      <c r="F136" s="1"/>
    </row>
    <row r="137" spans="1:6" x14ac:dyDescent="0.3">
      <c r="A137" s="15"/>
      <c r="B137" s="17"/>
      <c r="C137" s="1"/>
      <c r="D137" s="1"/>
      <c r="E137" s="1"/>
      <c r="F137" s="1"/>
    </row>
    <row r="138" spans="1:6" x14ac:dyDescent="0.3">
      <c r="A138" s="15"/>
      <c r="B138" s="17"/>
      <c r="C138" s="1"/>
      <c r="D138" s="1"/>
      <c r="E138" s="1"/>
      <c r="F138" s="1"/>
    </row>
    <row r="139" spans="1:6" x14ac:dyDescent="0.3">
      <c r="A139" s="15"/>
      <c r="B139" s="17"/>
      <c r="C139" s="1"/>
      <c r="D139" s="1"/>
      <c r="E139" s="1"/>
      <c r="F139" s="1"/>
    </row>
    <row r="140" spans="1:6" x14ac:dyDescent="0.3">
      <c r="A140" s="15"/>
      <c r="B140" s="17"/>
      <c r="C140" s="1"/>
      <c r="D140" s="1"/>
      <c r="E140" s="1"/>
      <c r="F140" s="1"/>
    </row>
    <row r="141" spans="1:6" x14ac:dyDescent="0.3">
      <c r="A141" s="15"/>
      <c r="B141" s="17"/>
      <c r="C141" s="1"/>
      <c r="D141" s="1"/>
      <c r="E141" s="1"/>
      <c r="F141" s="1"/>
    </row>
    <row r="142" spans="1:6" x14ac:dyDescent="0.3">
      <c r="A142" s="11"/>
      <c r="B142" s="20"/>
      <c r="C142" s="12"/>
      <c r="D142" s="12"/>
      <c r="E142" s="1"/>
      <c r="F142" s="1"/>
    </row>
    <row r="143" spans="1:6" x14ac:dyDescent="0.3">
      <c r="A143" s="15"/>
      <c r="B143" s="17"/>
      <c r="C143" s="1"/>
      <c r="D143" s="1"/>
      <c r="E143" s="1"/>
      <c r="F143" s="1"/>
    </row>
    <row r="144" spans="1:6" x14ac:dyDescent="0.3">
      <c r="A144" s="11"/>
      <c r="B144" s="20"/>
      <c r="C144" s="12"/>
      <c r="D144" s="12"/>
      <c r="E144" s="1"/>
      <c r="F144" s="1"/>
    </row>
    <row r="145" spans="1:6" x14ac:dyDescent="0.3">
      <c r="A145" s="10"/>
      <c r="B145" s="17"/>
      <c r="C145" s="1"/>
      <c r="D145" s="1"/>
      <c r="E145" s="1"/>
      <c r="F145" s="1"/>
    </row>
    <row r="146" spans="1:6" x14ac:dyDescent="0.3">
      <c r="A146" s="11"/>
      <c r="B146" s="20"/>
      <c r="C146" s="12"/>
      <c r="D146" s="12"/>
      <c r="E146" s="1"/>
      <c r="F146" s="1"/>
    </row>
    <row r="147" spans="1:6" x14ac:dyDescent="0.3">
      <c r="A147" s="11"/>
      <c r="B147" s="20"/>
      <c r="C147" s="12"/>
      <c r="D147" s="12"/>
      <c r="E147" s="1"/>
      <c r="F147" s="1"/>
    </row>
    <row r="148" spans="1:6" x14ac:dyDescent="0.3">
      <c r="A148" s="15"/>
      <c r="B148" s="17"/>
      <c r="C148" s="1"/>
      <c r="D148" s="1"/>
      <c r="E148" s="1"/>
      <c r="F148" s="1"/>
    </row>
    <row r="149" spans="1:6" x14ac:dyDescent="0.3">
      <c r="A149" s="15"/>
      <c r="B149" s="17"/>
      <c r="C149" s="1"/>
      <c r="D149" s="1"/>
      <c r="E149" s="1"/>
      <c r="F149" s="1"/>
    </row>
    <row r="150" spans="1:6" x14ac:dyDescent="0.3">
      <c r="A150" s="15"/>
      <c r="B150" s="17"/>
      <c r="C150" s="1"/>
      <c r="D150" s="1"/>
      <c r="E150" s="1"/>
      <c r="F150" s="1"/>
    </row>
    <row r="151" spans="1:6" x14ac:dyDescent="0.3">
      <c r="A151" s="13"/>
      <c r="B151" s="17"/>
      <c r="C151" s="1"/>
      <c r="D151" s="1"/>
      <c r="E151" s="1"/>
      <c r="F151" s="1"/>
    </row>
    <row r="152" spans="1:6" x14ac:dyDescent="0.3">
      <c r="A152" s="15"/>
      <c r="B152" s="17"/>
      <c r="C152" s="1"/>
      <c r="D152" s="1"/>
      <c r="E152" s="1"/>
      <c r="F152" s="1"/>
    </row>
    <row r="153" spans="1:6" x14ac:dyDescent="0.3">
      <c r="A153" s="15"/>
      <c r="B153" s="17"/>
      <c r="C153" s="1"/>
      <c r="D153" s="1"/>
      <c r="E153" s="1"/>
      <c r="F153" s="1"/>
    </row>
    <row r="154" spans="1:6" x14ac:dyDescent="0.3">
      <c r="A154" s="11"/>
      <c r="B154" s="20"/>
      <c r="C154" s="12"/>
      <c r="D154" s="12"/>
      <c r="E154" s="1"/>
      <c r="F154" s="1"/>
    </row>
    <row r="155" spans="1:6" x14ac:dyDescent="0.3">
      <c r="A155" s="11"/>
      <c r="B155" s="20"/>
      <c r="C155" s="12"/>
      <c r="D155" s="12"/>
      <c r="E155" s="1"/>
      <c r="F155" s="1"/>
    </row>
    <row r="156" spans="1:6" x14ac:dyDescent="0.3">
      <c r="A156" s="15"/>
      <c r="B156" s="17"/>
      <c r="C156" s="1"/>
      <c r="D156" s="1"/>
      <c r="E156" s="1"/>
      <c r="F156" s="1"/>
    </row>
    <row r="157" spans="1:6" x14ac:dyDescent="0.3">
      <c r="A157" s="15"/>
      <c r="B157" s="17"/>
      <c r="C157" s="1"/>
      <c r="D157" s="1"/>
      <c r="E157" s="1"/>
      <c r="F157" s="1"/>
    </row>
    <row r="158" spans="1:6" x14ac:dyDescent="0.3">
      <c r="A158" s="11"/>
      <c r="B158" s="20"/>
      <c r="C158" s="12"/>
      <c r="D158" s="12"/>
      <c r="E158" s="1"/>
      <c r="F158" s="1"/>
    </row>
    <row r="159" spans="1:6" x14ac:dyDescent="0.3">
      <c r="A159" s="15"/>
      <c r="B159" s="17"/>
      <c r="C159" s="1"/>
      <c r="D159" s="1"/>
      <c r="E159" s="1"/>
      <c r="F159" s="1"/>
    </row>
    <row r="160" spans="1:6" x14ac:dyDescent="0.3">
      <c r="A160" s="11"/>
      <c r="B160" s="20"/>
      <c r="C160" s="12"/>
      <c r="D160" s="12"/>
      <c r="E160" s="1"/>
      <c r="F160" s="1"/>
    </row>
    <row r="161" spans="1:6" x14ac:dyDescent="0.3">
      <c r="A161" s="15"/>
      <c r="B161" s="17"/>
      <c r="C161" s="1"/>
      <c r="D161" s="1"/>
      <c r="E161" s="1"/>
      <c r="F161" s="1"/>
    </row>
    <row r="162" spans="1:6" x14ac:dyDescent="0.3">
      <c r="A162" s="13"/>
      <c r="B162" s="17"/>
      <c r="C162" s="1"/>
      <c r="D162" s="1"/>
      <c r="E162" s="1"/>
      <c r="F162" s="1"/>
    </row>
    <row r="163" spans="1:6" x14ac:dyDescent="0.3">
      <c r="A163" s="15"/>
      <c r="B163" s="17"/>
      <c r="C163" s="1"/>
      <c r="D163" s="1"/>
      <c r="E163" s="1"/>
      <c r="F163" s="1"/>
    </row>
    <row r="164" spans="1:6" x14ac:dyDescent="0.3">
      <c r="A164" s="15"/>
      <c r="B164" s="17"/>
      <c r="C164" s="1"/>
      <c r="D164" s="1"/>
      <c r="E164" s="1"/>
      <c r="F164" s="1"/>
    </row>
    <row r="165" spans="1:6" x14ac:dyDescent="0.3">
      <c r="A165" s="13"/>
      <c r="B165" s="17"/>
      <c r="C165" s="1"/>
      <c r="D165" s="1"/>
      <c r="E165" s="1"/>
      <c r="F165" s="1"/>
    </row>
    <row r="166" spans="1:6" x14ac:dyDescent="0.3">
      <c r="A166" s="11"/>
      <c r="B166" s="20"/>
      <c r="C166" s="12"/>
      <c r="D166" s="12"/>
      <c r="E166" s="1"/>
      <c r="F166" s="1"/>
    </row>
    <row r="167" spans="1:6" x14ac:dyDescent="0.3">
      <c r="A167" s="11"/>
      <c r="B167" s="20"/>
      <c r="C167" s="12"/>
      <c r="D167" s="12"/>
      <c r="E167" s="1"/>
      <c r="F167" s="1"/>
    </row>
    <row r="168" spans="1:6" x14ac:dyDescent="0.3">
      <c r="A168" s="11"/>
      <c r="B168" s="20"/>
      <c r="C168" s="12"/>
      <c r="D168" s="12"/>
      <c r="E168" s="1"/>
      <c r="F168" s="1"/>
    </row>
    <row r="169" spans="1:6" x14ac:dyDescent="0.3">
      <c r="A169" s="13"/>
      <c r="B169" s="17"/>
      <c r="C169" s="1"/>
      <c r="D169" s="1"/>
      <c r="E169" s="1"/>
      <c r="F169" s="1"/>
    </row>
    <row r="170" spans="1:6" x14ac:dyDescent="0.3">
      <c r="A170" s="11"/>
      <c r="B170" s="20"/>
      <c r="C170" s="12"/>
      <c r="D170" s="12"/>
      <c r="E170" s="1"/>
      <c r="F170" s="1"/>
    </row>
    <row r="171" spans="1:6" x14ac:dyDescent="0.3">
      <c r="A171" s="15"/>
      <c r="B171" s="17"/>
      <c r="C171" s="1"/>
      <c r="D171" s="1"/>
      <c r="E171" s="1"/>
      <c r="F171" s="1"/>
    </row>
    <row r="172" spans="1:6" x14ac:dyDescent="0.3">
      <c r="A172" s="11"/>
      <c r="B172" s="20"/>
      <c r="C172" s="12"/>
      <c r="D172" s="12"/>
      <c r="E172" s="1"/>
      <c r="F172" s="1"/>
    </row>
    <row r="173" spans="1:6" x14ac:dyDescent="0.3">
      <c r="A173" s="15"/>
      <c r="B173" s="17"/>
      <c r="C173" s="1"/>
      <c r="D173" s="1"/>
      <c r="E173" s="1"/>
      <c r="F173" s="1"/>
    </row>
    <row r="174" spans="1:6" x14ac:dyDescent="0.3">
      <c r="A174" s="15"/>
      <c r="B174" s="17"/>
      <c r="C174" s="1"/>
      <c r="D174" s="1"/>
      <c r="E174" s="1"/>
      <c r="F174" s="1"/>
    </row>
    <row r="175" spans="1:6" x14ac:dyDescent="0.3">
      <c r="A175" s="15"/>
      <c r="B175" s="17"/>
      <c r="C175" s="1"/>
      <c r="D175" s="1"/>
      <c r="E175" s="1"/>
      <c r="F175" s="1"/>
    </row>
    <row r="176" spans="1:6" x14ac:dyDescent="0.3">
      <c r="A176" s="15"/>
      <c r="B176" s="17"/>
      <c r="C176" s="1"/>
      <c r="D176" s="1"/>
      <c r="E176" s="1"/>
      <c r="F176" s="1"/>
    </row>
    <row r="177" spans="1:6" x14ac:dyDescent="0.3">
      <c r="A177" s="15"/>
      <c r="B177" s="17"/>
      <c r="C177" s="1"/>
      <c r="D177" s="1"/>
      <c r="E177" s="1"/>
      <c r="F177" s="1"/>
    </row>
    <row r="178" spans="1:6" x14ac:dyDescent="0.3">
      <c r="A178" s="11"/>
      <c r="B178" s="20"/>
      <c r="C178" s="12"/>
      <c r="D178" s="12"/>
      <c r="E178" s="1"/>
      <c r="F178" s="1"/>
    </row>
    <row r="179" spans="1:6" x14ac:dyDescent="0.3">
      <c r="A179" s="11"/>
      <c r="B179" s="20"/>
      <c r="C179" s="12"/>
      <c r="D179" s="12"/>
      <c r="E179" s="1"/>
      <c r="F179" s="1"/>
    </row>
    <row r="180" spans="1:6" x14ac:dyDescent="0.3">
      <c r="A180" s="15"/>
      <c r="B180" s="17"/>
      <c r="C180" s="1"/>
      <c r="D180" s="1"/>
      <c r="E180" s="1"/>
      <c r="F180" s="1"/>
    </row>
    <row r="181" spans="1:6" x14ac:dyDescent="0.3">
      <c r="A181" s="15"/>
      <c r="B181" s="17"/>
      <c r="C181" s="1"/>
      <c r="D181" s="1"/>
      <c r="E181" s="1"/>
      <c r="F181" s="1"/>
    </row>
    <row r="182" spans="1:6" x14ac:dyDescent="0.3">
      <c r="A182" s="15"/>
      <c r="B182" s="17"/>
      <c r="C182" s="1"/>
      <c r="D182" s="1"/>
      <c r="E182" s="1"/>
      <c r="F182" s="1"/>
    </row>
    <row r="183" spans="1:6" x14ac:dyDescent="0.3">
      <c r="A183" s="11"/>
      <c r="B183" s="20"/>
      <c r="C183" s="12"/>
      <c r="D183" s="12"/>
      <c r="E183" s="1"/>
      <c r="F183" s="1"/>
    </row>
    <row r="184" spans="1:6" x14ac:dyDescent="0.3">
      <c r="A184" s="15"/>
      <c r="B184" s="17"/>
      <c r="C184" s="1"/>
      <c r="D184" s="1"/>
      <c r="E184" s="1"/>
      <c r="F184" s="1"/>
    </row>
    <row r="185" spans="1:6" x14ac:dyDescent="0.3">
      <c r="A185" s="11"/>
      <c r="B185" s="20"/>
      <c r="C185" s="12"/>
      <c r="D185" s="12"/>
      <c r="E185" s="1"/>
      <c r="F185" s="1"/>
    </row>
    <row r="186" spans="1:6" x14ac:dyDescent="0.3">
      <c r="A186" s="13"/>
      <c r="B186" s="17"/>
      <c r="C186" s="1"/>
      <c r="D186" s="1"/>
      <c r="E186" s="1"/>
      <c r="F186" s="1"/>
    </row>
    <row r="187" spans="1:6" x14ac:dyDescent="0.3">
      <c r="A187" s="15"/>
      <c r="B187" s="17"/>
      <c r="C187" s="1"/>
      <c r="D187" s="1"/>
      <c r="E187" s="1"/>
      <c r="F187" s="1"/>
    </row>
    <row r="188" spans="1:6" x14ac:dyDescent="0.3">
      <c r="A188" s="11"/>
      <c r="B188" s="20"/>
      <c r="C188" s="12"/>
      <c r="D188" s="12"/>
      <c r="E188" s="1"/>
      <c r="F188" s="1"/>
    </row>
    <row r="189" spans="1:6" x14ac:dyDescent="0.3">
      <c r="A189" s="11"/>
      <c r="B189" s="20"/>
      <c r="C189" s="12"/>
      <c r="D189" s="12"/>
      <c r="E189" s="1"/>
      <c r="F189" s="1"/>
    </row>
    <row r="190" spans="1:6" x14ac:dyDescent="0.3">
      <c r="A190" s="15"/>
      <c r="B190" s="17"/>
      <c r="C190" s="1"/>
      <c r="D190" s="1"/>
      <c r="E190" s="1"/>
      <c r="F190" s="1"/>
    </row>
    <row r="191" spans="1:6" x14ac:dyDescent="0.3">
      <c r="A191" s="15"/>
      <c r="B191" s="17"/>
      <c r="C191" s="1"/>
      <c r="D191" s="1"/>
      <c r="E191" s="1"/>
      <c r="F191" s="1"/>
    </row>
    <row r="192" spans="1:6" x14ac:dyDescent="0.3">
      <c r="A192" s="11"/>
      <c r="B192" s="20"/>
      <c r="C192" s="12"/>
      <c r="D192" s="12"/>
      <c r="E192" s="1"/>
      <c r="F192" s="1"/>
    </row>
    <row r="193" spans="1:6" x14ac:dyDescent="0.3">
      <c r="A193" s="13"/>
      <c r="B193" s="17"/>
      <c r="C193" s="1"/>
      <c r="D193" s="1"/>
      <c r="E193" s="1"/>
      <c r="F193" s="1"/>
    </row>
    <row r="194" spans="1:6" x14ac:dyDescent="0.3">
      <c r="A194" s="11"/>
      <c r="B194" s="20"/>
      <c r="C194" s="12"/>
      <c r="D194" s="12"/>
      <c r="E194" s="1"/>
      <c r="F194" s="1"/>
    </row>
    <row r="195" spans="1:6" x14ac:dyDescent="0.3">
      <c r="A195" s="15"/>
      <c r="B195" s="17"/>
      <c r="C195" s="1"/>
      <c r="D195" s="1"/>
      <c r="E195" s="1"/>
      <c r="F195" s="1"/>
    </row>
    <row r="196" spans="1:6" x14ac:dyDescent="0.3">
      <c r="A196" s="15"/>
      <c r="B196" s="17"/>
      <c r="C196" s="1"/>
      <c r="D196" s="1"/>
      <c r="E196" s="1"/>
      <c r="F196" s="1"/>
    </row>
    <row r="197" spans="1:6" x14ac:dyDescent="0.3">
      <c r="A197" s="15"/>
      <c r="B197" s="17"/>
      <c r="C197" s="1"/>
      <c r="D197" s="1"/>
      <c r="E197" s="1"/>
      <c r="F197" s="1"/>
    </row>
    <row r="198" spans="1:6" x14ac:dyDescent="0.3">
      <c r="A198" s="11"/>
      <c r="B198" s="20"/>
      <c r="C198" s="12"/>
      <c r="D198" s="12"/>
      <c r="E198" s="1"/>
      <c r="F198" s="1"/>
    </row>
    <row r="199" spans="1:6" x14ac:dyDescent="0.3">
      <c r="A199" s="13"/>
      <c r="B199" s="17"/>
      <c r="C199" s="1"/>
      <c r="D199" s="1"/>
      <c r="E199" s="1"/>
      <c r="F199" s="1"/>
    </row>
    <row r="200" spans="1:6" x14ac:dyDescent="0.3">
      <c r="A200" s="13"/>
      <c r="B200" s="17"/>
      <c r="C200" s="1"/>
      <c r="D200" s="1"/>
      <c r="E200" s="1"/>
      <c r="F200" s="1"/>
    </row>
    <row r="201" spans="1:6" x14ac:dyDescent="0.3">
      <c r="A201" s="15"/>
      <c r="B201" s="17"/>
      <c r="C201" s="1"/>
      <c r="D201" s="1"/>
      <c r="E201" s="1"/>
      <c r="F201" s="1"/>
    </row>
    <row r="202" spans="1:6" x14ac:dyDescent="0.3">
      <c r="A202" s="15"/>
      <c r="B202" s="17"/>
      <c r="C202" s="1"/>
      <c r="D202" s="1"/>
      <c r="E202" s="1"/>
      <c r="F202" s="1"/>
    </row>
    <row r="203" spans="1:6" x14ac:dyDescent="0.3">
      <c r="A203" s="15"/>
      <c r="B203" s="17"/>
      <c r="C203" s="1"/>
      <c r="D203" s="1"/>
      <c r="E203" s="1"/>
      <c r="F203" s="1"/>
    </row>
    <row r="204" spans="1:6" x14ac:dyDescent="0.3">
      <c r="A204" s="11"/>
      <c r="B204" s="20"/>
      <c r="C204" s="12"/>
      <c r="D204" s="12"/>
      <c r="E204" s="1"/>
      <c r="F204" s="1"/>
    </row>
    <row r="205" spans="1:6" x14ac:dyDescent="0.3">
      <c r="A205" s="15"/>
      <c r="B205" s="17"/>
      <c r="C205" s="1"/>
      <c r="D205" s="1"/>
      <c r="E205" s="1"/>
      <c r="F205" s="1"/>
    </row>
    <row r="206" spans="1:6" x14ac:dyDescent="0.3">
      <c r="A206" s="15"/>
      <c r="B206" s="17"/>
      <c r="C206" s="1"/>
      <c r="D206" s="1"/>
      <c r="E206" s="1"/>
      <c r="F206" s="1"/>
    </row>
    <row r="207" spans="1:6" x14ac:dyDescent="0.3">
      <c r="A207" s="15"/>
      <c r="B207" s="17"/>
      <c r="C207" s="1"/>
      <c r="D207" s="1"/>
      <c r="E207" s="1"/>
      <c r="F207" s="1"/>
    </row>
    <row r="208" spans="1:6" x14ac:dyDescent="0.3">
      <c r="A208" s="11"/>
      <c r="B208" s="20"/>
      <c r="C208" s="12"/>
      <c r="D208" s="12"/>
      <c r="E208" s="1"/>
      <c r="F208" s="1"/>
    </row>
    <row r="209" spans="1:6" x14ac:dyDescent="0.3">
      <c r="A209" s="15"/>
      <c r="B209" s="17"/>
      <c r="C209" s="1"/>
      <c r="D209" s="1"/>
      <c r="E209" s="1"/>
      <c r="F209" s="1"/>
    </row>
    <row r="210" spans="1:6" x14ac:dyDescent="0.3">
      <c r="A210" s="11"/>
      <c r="B210" s="20"/>
      <c r="C210" s="12"/>
      <c r="D210" s="12"/>
      <c r="E210" s="1"/>
      <c r="F210" s="1"/>
    </row>
    <row r="211" spans="1:6" x14ac:dyDescent="0.3">
      <c r="A211" s="15"/>
      <c r="B211" s="17"/>
      <c r="C211" s="1"/>
      <c r="D211" s="1"/>
      <c r="E211" s="1"/>
      <c r="F211" s="1"/>
    </row>
    <row r="212" spans="1:6" x14ac:dyDescent="0.3">
      <c r="A212" s="15"/>
      <c r="B212" s="17"/>
      <c r="C212" s="1"/>
      <c r="D212" s="1"/>
      <c r="E212" s="1"/>
      <c r="F212" s="1"/>
    </row>
    <row r="213" spans="1:6" x14ac:dyDescent="0.3">
      <c r="A213" s="11"/>
      <c r="B213" s="20"/>
      <c r="C213" s="12"/>
      <c r="D213" s="12"/>
      <c r="E213" s="1"/>
      <c r="F213" s="1"/>
    </row>
    <row r="214" spans="1:6" x14ac:dyDescent="0.3">
      <c r="A214" s="15"/>
      <c r="B214" s="17"/>
      <c r="C214" s="1"/>
      <c r="D214" s="1"/>
      <c r="E214" s="1"/>
      <c r="F214" s="1"/>
    </row>
    <row r="215" spans="1:6" x14ac:dyDescent="0.3">
      <c r="A215" s="15"/>
      <c r="B215" s="17"/>
      <c r="C215" s="1"/>
      <c r="D215" s="1"/>
      <c r="E215" s="1"/>
      <c r="F215" s="1"/>
    </row>
    <row r="216" spans="1:6" x14ac:dyDescent="0.3">
      <c r="A216" s="11"/>
      <c r="B216" s="20"/>
      <c r="C216" s="12"/>
      <c r="D216" s="12"/>
      <c r="E216" s="1"/>
      <c r="F216" s="1"/>
    </row>
    <row r="217" spans="1:6" x14ac:dyDescent="0.3">
      <c r="A217" s="11"/>
      <c r="B217" s="20"/>
      <c r="C217" s="12"/>
      <c r="D217" s="12"/>
      <c r="E217" s="1"/>
      <c r="F217" s="1"/>
    </row>
    <row r="218" spans="1:6" x14ac:dyDescent="0.3">
      <c r="A218" s="11"/>
      <c r="B218" s="20"/>
      <c r="C218" s="12"/>
      <c r="D218" s="12"/>
      <c r="E218" s="1"/>
      <c r="F218" s="1"/>
    </row>
    <row r="219" spans="1:6" x14ac:dyDescent="0.3">
      <c r="A219" s="15"/>
      <c r="B219" s="17"/>
      <c r="C219" s="1"/>
      <c r="D219" s="1"/>
      <c r="E219" s="1"/>
      <c r="F219" s="1"/>
    </row>
    <row r="220" spans="1:6" x14ac:dyDescent="0.3">
      <c r="A220" s="11"/>
      <c r="B220" s="20"/>
      <c r="C220" s="12"/>
      <c r="D220" s="12"/>
      <c r="E220" s="1"/>
      <c r="F220" s="1"/>
    </row>
    <row r="221" spans="1:6" x14ac:dyDescent="0.3">
      <c r="A221" s="11"/>
      <c r="B221" s="20"/>
      <c r="C221" s="12"/>
      <c r="D221" s="12"/>
      <c r="E221" s="1"/>
      <c r="F221" s="1"/>
    </row>
    <row r="222" spans="1:6" x14ac:dyDescent="0.3">
      <c r="A222" s="11"/>
      <c r="B222" s="20"/>
      <c r="C222" s="12"/>
      <c r="D222" s="12"/>
      <c r="E222" s="1"/>
      <c r="F222" s="1"/>
    </row>
    <row r="223" spans="1:6" x14ac:dyDescent="0.3">
      <c r="A223" s="15"/>
      <c r="B223" s="17"/>
      <c r="C223" s="1"/>
      <c r="D223" s="1"/>
      <c r="E223" s="1"/>
      <c r="F223" s="1"/>
    </row>
    <row r="224" spans="1:6" x14ac:dyDescent="0.3">
      <c r="A224" s="15"/>
      <c r="B224" s="17"/>
      <c r="C224" s="1"/>
      <c r="D224" s="1"/>
      <c r="E224" s="1"/>
      <c r="F224" s="1"/>
    </row>
    <row r="225" spans="1:6" x14ac:dyDescent="0.3">
      <c r="A225" s="15"/>
      <c r="B225" s="17"/>
      <c r="C225" s="1"/>
      <c r="D225" s="1"/>
      <c r="E225" s="1"/>
      <c r="F225" s="1"/>
    </row>
    <row r="226" spans="1:6" x14ac:dyDescent="0.3">
      <c r="A226" s="15"/>
      <c r="B226" s="17"/>
      <c r="C226" s="1"/>
      <c r="D226" s="1"/>
      <c r="E226" s="1"/>
      <c r="F226" s="1"/>
    </row>
    <row r="227" spans="1:6" x14ac:dyDescent="0.3">
      <c r="A227" s="15"/>
      <c r="B227" s="17"/>
      <c r="C227" s="1"/>
      <c r="D227" s="1"/>
      <c r="E227" s="1"/>
      <c r="F227" s="1"/>
    </row>
    <row r="228" spans="1:6" x14ac:dyDescent="0.3">
      <c r="A228" s="11"/>
      <c r="B228" s="20"/>
      <c r="C228" s="12"/>
      <c r="D228" s="12"/>
      <c r="E228" s="1"/>
      <c r="F228" s="1"/>
    </row>
    <row r="229" spans="1:6" x14ac:dyDescent="0.3">
      <c r="A229" s="11"/>
      <c r="B229" s="20"/>
      <c r="C229" s="12"/>
      <c r="D229" s="12"/>
      <c r="E229" s="1"/>
      <c r="F229" s="1"/>
    </row>
    <row r="230" spans="1:6" x14ac:dyDescent="0.3">
      <c r="A230" s="11"/>
      <c r="B230" s="20"/>
      <c r="C230" s="12"/>
      <c r="D230" s="12"/>
      <c r="E230" s="1"/>
      <c r="F230" s="1"/>
    </row>
    <row r="231" spans="1:6" x14ac:dyDescent="0.3">
      <c r="A231" s="11"/>
      <c r="B231" s="20"/>
      <c r="C231" s="12"/>
      <c r="D231" s="12"/>
      <c r="E231" s="1"/>
      <c r="F231" s="1"/>
    </row>
    <row r="232" spans="1:6" x14ac:dyDescent="0.3">
      <c r="A232" s="11"/>
      <c r="B232" s="20"/>
      <c r="C232" s="12"/>
      <c r="D232" s="12"/>
      <c r="E232" s="1"/>
      <c r="F232" s="1"/>
    </row>
    <row r="233" spans="1:6" x14ac:dyDescent="0.3">
      <c r="A233" s="15"/>
      <c r="B233" s="17"/>
      <c r="C233" s="1"/>
      <c r="D233" s="1"/>
      <c r="E233" s="1"/>
      <c r="F233" s="1"/>
    </row>
    <row r="234" spans="1:6" x14ac:dyDescent="0.3">
      <c r="A234" s="11"/>
      <c r="B234" s="20"/>
      <c r="C234" s="12"/>
      <c r="D234" s="12"/>
      <c r="E234" s="1"/>
      <c r="F234" s="1"/>
    </row>
    <row r="235" spans="1:6" x14ac:dyDescent="0.3">
      <c r="A235" s="13"/>
      <c r="B235" s="17"/>
      <c r="C235" s="1"/>
      <c r="D235" s="1"/>
      <c r="E235" s="1"/>
      <c r="F235" s="1"/>
    </row>
    <row r="236" spans="1:6" x14ac:dyDescent="0.3">
      <c r="A236" s="11"/>
      <c r="B236" s="20"/>
      <c r="C236" s="12"/>
      <c r="D236" s="12"/>
      <c r="E236" s="1"/>
      <c r="F236" s="1"/>
    </row>
    <row r="237" spans="1:6" x14ac:dyDescent="0.3">
      <c r="A237" s="15"/>
      <c r="B237" s="17"/>
      <c r="C237" s="1"/>
      <c r="D237" s="1"/>
      <c r="E237" s="1"/>
      <c r="F237" s="1"/>
    </row>
    <row r="238" spans="1:6" x14ac:dyDescent="0.3">
      <c r="A238" s="15"/>
      <c r="B238" s="17"/>
      <c r="C238" s="1"/>
      <c r="D238" s="1"/>
      <c r="E238" s="1"/>
      <c r="F238" s="1"/>
    </row>
    <row r="239" spans="1:6" x14ac:dyDescent="0.3">
      <c r="A239" s="11"/>
      <c r="B239" s="20"/>
      <c r="C239" s="12"/>
      <c r="D239" s="12"/>
      <c r="E239" s="1"/>
      <c r="F239" s="1"/>
    </row>
    <row r="240" spans="1:6" x14ac:dyDescent="0.3">
      <c r="A240" s="15"/>
      <c r="B240" s="17"/>
      <c r="C240" s="1"/>
      <c r="D240" s="1"/>
      <c r="E240" s="1"/>
      <c r="F240" s="1"/>
    </row>
    <row r="241" spans="1:6" x14ac:dyDescent="0.3">
      <c r="A241" s="15"/>
      <c r="B241" s="17"/>
      <c r="C241" s="1"/>
      <c r="D241" s="1"/>
      <c r="E241" s="1"/>
      <c r="F241" s="1"/>
    </row>
    <row r="242" spans="1:6" x14ac:dyDescent="0.3">
      <c r="A242" s="13"/>
      <c r="B242" s="17"/>
      <c r="C242" s="1"/>
      <c r="D242" s="1"/>
      <c r="E242" s="1"/>
      <c r="F242" s="1"/>
    </row>
    <row r="243" spans="1:6" x14ac:dyDescent="0.3">
      <c r="A243" s="15"/>
      <c r="B243" s="17"/>
      <c r="C243" s="1"/>
      <c r="D243" s="1"/>
      <c r="E243" s="1"/>
      <c r="F243" s="1"/>
    </row>
    <row r="244" spans="1:6" x14ac:dyDescent="0.3">
      <c r="A244" s="15"/>
      <c r="B244" s="17"/>
      <c r="C244" s="1"/>
      <c r="D244" s="1"/>
      <c r="E244" s="1"/>
      <c r="F244" s="1"/>
    </row>
    <row r="245" spans="1:6" x14ac:dyDescent="0.3">
      <c r="A245" s="15"/>
      <c r="B245" s="17"/>
      <c r="C245" s="1"/>
      <c r="D245" s="1"/>
      <c r="E245" s="1"/>
      <c r="F245" s="1"/>
    </row>
    <row r="246" spans="1:6" x14ac:dyDescent="0.3">
      <c r="A246" s="13"/>
      <c r="B246" s="17"/>
      <c r="C246" s="1"/>
      <c r="D246" s="1"/>
      <c r="E246" s="1"/>
      <c r="F246" s="1"/>
    </row>
    <row r="247" spans="1:6" x14ac:dyDescent="0.3">
      <c r="A247" s="13"/>
      <c r="B247" s="17"/>
      <c r="C247" s="1"/>
      <c r="D247" s="1"/>
      <c r="E247" s="1"/>
      <c r="F247" s="1"/>
    </row>
    <row r="248" spans="1:6" x14ac:dyDescent="0.3">
      <c r="A248" s="15"/>
      <c r="B248" s="17"/>
      <c r="C248" s="1"/>
      <c r="D248" s="1"/>
      <c r="E248" s="1"/>
      <c r="F248" s="1"/>
    </row>
    <row r="249" spans="1:6" x14ac:dyDescent="0.3">
      <c r="A249" s="15"/>
      <c r="B249" s="17"/>
      <c r="C249" s="1"/>
      <c r="D249" s="1"/>
      <c r="E249" s="1"/>
      <c r="F249" s="1"/>
    </row>
    <row r="250" spans="1:6" x14ac:dyDescent="0.3">
      <c r="A250" s="15"/>
      <c r="B250" s="17"/>
      <c r="C250" s="1"/>
      <c r="D250" s="1"/>
      <c r="E250" s="1"/>
      <c r="F250" s="1"/>
    </row>
    <row r="251" spans="1:6" x14ac:dyDescent="0.3">
      <c r="A251" s="11"/>
      <c r="B251" s="20"/>
      <c r="C251" s="12"/>
      <c r="D251" s="12"/>
      <c r="E251" s="1"/>
      <c r="F251" s="1"/>
    </row>
    <row r="252" spans="1:6" x14ac:dyDescent="0.3">
      <c r="A252" s="15"/>
      <c r="B252" s="17"/>
      <c r="C252" s="1"/>
      <c r="D252" s="1"/>
      <c r="E252" s="1"/>
      <c r="F252" s="1"/>
    </row>
    <row r="253" spans="1:6" x14ac:dyDescent="0.3">
      <c r="A253" s="13"/>
      <c r="B253" s="17"/>
      <c r="C253" s="1"/>
      <c r="D253" s="1"/>
      <c r="E253" s="1"/>
      <c r="F253" s="1"/>
    </row>
    <row r="254" spans="1:6" x14ac:dyDescent="0.3">
      <c r="A254" s="11"/>
      <c r="B254" s="20"/>
      <c r="C254" s="12"/>
      <c r="D254" s="12"/>
      <c r="E254" s="1"/>
      <c r="F254" s="1"/>
    </row>
    <row r="255" spans="1:6" x14ac:dyDescent="0.3">
      <c r="A255" s="11"/>
      <c r="B255" s="20"/>
      <c r="C255" s="12"/>
      <c r="D255" s="12"/>
      <c r="E255" s="1"/>
      <c r="F255" s="1"/>
    </row>
    <row r="256" spans="1:6" x14ac:dyDescent="0.3">
      <c r="A256" s="15"/>
      <c r="B256" s="17"/>
      <c r="C256" s="1"/>
      <c r="D256" s="1"/>
      <c r="E256" s="1"/>
      <c r="F256" s="1"/>
    </row>
    <row r="257" spans="1:6" x14ac:dyDescent="0.3">
      <c r="A257" s="11"/>
      <c r="B257" s="20"/>
      <c r="C257" s="12"/>
      <c r="D257" s="12"/>
      <c r="E257" s="1"/>
      <c r="F257" s="1"/>
    </row>
    <row r="258" spans="1:6" x14ac:dyDescent="0.3">
      <c r="A258" s="15"/>
      <c r="B258" s="17"/>
      <c r="C258" s="1"/>
      <c r="D258" s="1"/>
      <c r="E258" s="1"/>
      <c r="F258" s="1"/>
    </row>
    <row r="259" spans="1:6" x14ac:dyDescent="0.3">
      <c r="A259" s="15"/>
      <c r="B259" s="17"/>
      <c r="C259" s="1"/>
      <c r="D259" s="1"/>
      <c r="E259" s="1"/>
      <c r="F259" s="1"/>
    </row>
    <row r="260" spans="1:6" x14ac:dyDescent="0.3">
      <c r="A260" s="15"/>
      <c r="B260" s="17"/>
      <c r="C260" s="1"/>
      <c r="D260" s="1"/>
      <c r="E260" s="1"/>
      <c r="F260" s="1"/>
    </row>
    <row r="261" spans="1:6" x14ac:dyDescent="0.3">
      <c r="A261" s="13"/>
      <c r="B261" s="17"/>
      <c r="C261" s="1"/>
      <c r="D261" s="1"/>
      <c r="E261" s="1"/>
      <c r="F261" s="1"/>
    </row>
    <row r="262" spans="1:6" x14ac:dyDescent="0.3">
      <c r="A262" s="15"/>
      <c r="B262" s="17"/>
      <c r="C262" s="1"/>
      <c r="D262" s="1"/>
      <c r="E262" s="1"/>
      <c r="F262" s="1"/>
    </row>
    <row r="263" spans="1:6" x14ac:dyDescent="0.3">
      <c r="A263" s="11"/>
      <c r="B263" s="20"/>
      <c r="C263" s="12"/>
      <c r="D263" s="12"/>
      <c r="E263" s="1"/>
      <c r="F263" s="1"/>
    </row>
    <row r="264" spans="1:6" x14ac:dyDescent="0.3">
      <c r="A264" s="15"/>
      <c r="B264" s="17"/>
      <c r="C264" s="1"/>
      <c r="D264" s="1"/>
      <c r="E264" s="1"/>
      <c r="F264" s="1"/>
    </row>
    <row r="265" spans="1:6" x14ac:dyDescent="0.3">
      <c r="A265" s="15"/>
      <c r="B265" s="17"/>
      <c r="C265" s="1"/>
      <c r="D265" s="1"/>
      <c r="E265" s="1"/>
      <c r="F265" s="1"/>
    </row>
    <row r="266" spans="1:6" x14ac:dyDescent="0.3">
      <c r="A266" s="15"/>
      <c r="B266" s="17"/>
      <c r="C266" s="1"/>
      <c r="D266" s="1"/>
      <c r="E266" s="1"/>
      <c r="F266" s="1"/>
    </row>
    <row r="267" spans="1:6" x14ac:dyDescent="0.3">
      <c r="A267" s="15"/>
      <c r="B267" s="17"/>
      <c r="C267" s="1"/>
      <c r="D267" s="1"/>
      <c r="E267" s="1"/>
      <c r="F267" s="1"/>
    </row>
    <row r="268" spans="1:6" x14ac:dyDescent="0.3">
      <c r="A268" s="15"/>
      <c r="B268" s="17"/>
      <c r="C268" s="1"/>
      <c r="D268" s="1"/>
      <c r="E268" s="1"/>
      <c r="F268" s="1"/>
    </row>
    <row r="269" spans="1:6" x14ac:dyDescent="0.3">
      <c r="A269" s="15"/>
      <c r="B269" s="17"/>
      <c r="C269" s="1"/>
      <c r="D269" s="1"/>
      <c r="E269" s="1"/>
      <c r="F269" s="1"/>
    </row>
    <row r="270" spans="1:6" x14ac:dyDescent="0.3">
      <c r="A270" s="15"/>
      <c r="B270" s="17"/>
      <c r="C270" s="1"/>
      <c r="D270" s="1"/>
      <c r="E270" s="1"/>
      <c r="F270" s="1"/>
    </row>
    <row r="271" spans="1:6" x14ac:dyDescent="0.3">
      <c r="A271" s="13"/>
      <c r="B271" s="17"/>
      <c r="C271" s="1"/>
      <c r="D271" s="1"/>
      <c r="E271" s="1"/>
      <c r="F271" s="1"/>
    </row>
    <row r="272" spans="1:6" x14ac:dyDescent="0.3">
      <c r="A272" s="15"/>
      <c r="B272" s="17"/>
      <c r="C272" s="1"/>
      <c r="D272" s="1"/>
      <c r="E272" s="1"/>
      <c r="F272" s="1"/>
    </row>
    <row r="273" spans="1:6" x14ac:dyDescent="0.3">
      <c r="A273" s="13"/>
      <c r="B273" s="17"/>
      <c r="C273" s="1"/>
      <c r="D273" s="1"/>
      <c r="E273" s="1"/>
      <c r="F273" s="1"/>
    </row>
    <row r="274" spans="1:6" x14ac:dyDescent="0.3">
      <c r="A274" s="15"/>
      <c r="B274" s="17"/>
      <c r="C274" s="1"/>
      <c r="D274" s="1"/>
      <c r="E274" s="1"/>
      <c r="F274" s="1"/>
    </row>
    <row r="275" spans="1:6" x14ac:dyDescent="0.3">
      <c r="A275" s="11"/>
      <c r="B275" s="20"/>
      <c r="C275" s="12"/>
      <c r="D275" s="12"/>
      <c r="E275" s="1"/>
      <c r="F275" s="1"/>
    </row>
    <row r="276" spans="1:6" x14ac:dyDescent="0.3">
      <c r="A276" s="11"/>
      <c r="B276" s="20"/>
      <c r="C276" s="12"/>
      <c r="D276" s="12"/>
      <c r="E276" s="1"/>
      <c r="F276" s="1"/>
    </row>
    <row r="277" spans="1:6" x14ac:dyDescent="0.3">
      <c r="A277" s="15"/>
      <c r="B277" s="17"/>
      <c r="C277" s="1"/>
      <c r="D277" s="1"/>
      <c r="E277" s="1"/>
      <c r="F277" s="1"/>
    </row>
    <row r="278" spans="1:6" x14ac:dyDescent="0.3">
      <c r="A278" s="11"/>
      <c r="B278" s="20"/>
      <c r="C278" s="12"/>
      <c r="D278" s="12"/>
      <c r="E278" s="1"/>
      <c r="F278" s="1"/>
    </row>
    <row r="279" spans="1:6" x14ac:dyDescent="0.3">
      <c r="A279" s="11"/>
      <c r="B279" s="20"/>
      <c r="C279" s="12"/>
      <c r="D279" s="12"/>
      <c r="E279" s="1"/>
      <c r="F279" s="1"/>
    </row>
    <row r="280" spans="1:6" x14ac:dyDescent="0.3">
      <c r="A280" s="15"/>
      <c r="B280" s="17"/>
      <c r="C280" s="1"/>
      <c r="D280" s="1"/>
      <c r="E280" s="1"/>
      <c r="F280" s="1"/>
    </row>
    <row r="281" spans="1:6" x14ac:dyDescent="0.3">
      <c r="A281" s="11"/>
      <c r="B281" s="20"/>
      <c r="C281" s="12"/>
      <c r="D281" s="12"/>
      <c r="E281" s="1"/>
      <c r="F281" s="1"/>
    </row>
    <row r="282" spans="1:6" x14ac:dyDescent="0.3">
      <c r="A282" s="15"/>
      <c r="B282" s="17"/>
      <c r="C282" s="1"/>
      <c r="D282" s="1"/>
      <c r="E282" s="1"/>
      <c r="F282" s="1"/>
    </row>
    <row r="283" spans="1:6" x14ac:dyDescent="0.3">
      <c r="A283" s="13"/>
      <c r="B283" s="17"/>
      <c r="C283" s="1"/>
      <c r="D283" s="1"/>
      <c r="E283" s="1"/>
      <c r="F283" s="1"/>
    </row>
    <row r="284" spans="1:6" x14ac:dyDescent="0.3">
      <c r="A284" s="11"/>
      <c r="B284" s="20"/>
      <c r="C284" s="12"/>
      <c r="D284" s="12"/>
      <c r="E284" s="1"/>
      <c r="F284" s="1"/>
    </row>
    <row r="285" spans="1:6" x14ac:dyDescent="0.3">
      <c r="A285" s="15"/>
      <c r="B285" s="17"/>
      <c r="C285" s="1"/>
      <c r="D285" s="1"/>
      <c r="E285" s="1"/>
      <c r="F285" s="1"/>
    </row>
    <row r="286" spans="1:6" x14ac:dyDescent="0.3">
      <c r="A286" s="11"/>
      <c r="B286" s="20"/>
      <c r="C286" s="12"/>
      <c r="D286" s="12"/>
      <c r="E286" s="1"/>
      <c r="F286" s="1"/>
    </row>
    <row r="287" spans="1:6" x14ac:dyDescent="0.3">
      <c r="A287" s="11"/>
      <c r="B287" s="20"/>
      <c r="C287" s="12"/>
      <c r="D287" s="12"/>
      <c r="E287" s="1"/>
      <c r="F287" s="1"/>
    </row>
    <row r="288" spans="1:6" x14ac:dyDescent="0.3">
      <c r="A288" s="11"/>
      <c r="B288" s="20"/>
      <c r="C288" s="12"/>
      <c r="D288" s="12"/>
      <c r="E288" s="1"/>
      <c r="F288" s="1"/>
    </row>
    <row r="289" spans="1:6" x14ac:dyDescent="0.3">
      <c r="A289" s="15"/>
      <c r="B289" s="17"/>
      <c r="C289" s="1"/>
      <c r="D289" s="1"/>
      <c r="E289" s="1"/>
      <c r="F289" s="1"/>
    </row>
    <row r="290" spans="1:6" x14ac:dyDescent="0.3">
      <c r="A290" s="11"/>
      <c r="B290" s="20"/>
      <c r="C290" s="12"/>
      <c r="D290" s="12"/>
      <c r="E290" s="1"/>
      <c r="F290" s="1"/>
    </row>
    <row r="291" spans="1:6" x14ac:dyDescent="0.3">
      <c r="A291" s="13"/>
      <c r="B291" s="17"/>
      <c r="C291" s="1"/>
      <c r="D291" s="1"/>
      <c r="E291" s="1"/>
      <c r="F291" s="1"/>
    </row>
    <row r="292" spans="1:6" x14ac:dyDescent="0.3">
      <c r="A292" s="15"/>
      <c r="B292" s="17"/>
      <c r="C292" s="1"/>
      <c r="D292" s="1"/>
      <c r="E292" s="1"/>
      <c r="F292" s="1"/>
    </row>
    <row r="293" spans="1:6" x14ac:dyDescent="0.3">
      <c r="A293" s="15"/>
      <c r="B293" s="17"/>
      <c r="C293" s="1"/>
      <c r="D293" s="1"/>
      <c r="E293" s="1"/>
      <c r="F293" s="1"/>
    </row>
    <row r="294" spans="1:6" x14ac:dyDescent="0.3">
      <c r="A294" s="11"/>
      <c r="B294" s="20"/>
      <c r="C294" s="12"/>
      <c r="D294" s="12"/>
      <c r="E294" s="1"/>
      <c r="F294" s="1"/>
    </row>
    <row r="295" spans="1:6" x14ac:dyDescent="0.3">
      <c r="A295" s="15"/>
      <c r="B295" s="17"/>
      <c r="C295" s="1"/>
      <c r="D295" s="1"/>
      <c r="E295" s="1"/>
      <c r="F295" s="1"/>
    </row>
    <row r="296" spans="1:6" x14ac:dyDescent="0.3">
      <c r="A296" s="15"/>
      <c r="B296" s="17"/>
      <c r="C296" s="1"/>
      <c r="D296" s="1"/>
      <c r="E296" s="1"/>
      <c r="F296" s="1"/>
    </row>
    <row r="297" spans="1:6" x14ac:dyDescent="0.3">
      <c r="A297" s="11"/>
      <c r="B297" s="20"/>
      <c r="C297" s="12"/>
      <c r="D297" s="12"/>
      <c r="E297" s="1"/>
      <c r="F297" s="1"/>
    </row>
    <row r="298" spans="1:6" x14ac:dyDescent="0.3">
      <c r="A298" s="11"/>
      <c r="B298" s="20"/>
      <c r="C298" s="12"/>
      <c r="D298" s="12"/>
      <c r="E298" s="1"/>
      <c r="F298" s="1"/>
    </row>
    <row r="299" spans="1:6" x14ac:dyDescent="0.3">
      <c r="A299" s="15"/>
      <c r="B299" s="17"/>
      <c r="C299" s="1"/>
      <c r="D299" s="1"/>
      <c r="E299" s="1"/>
      <c r="F299" s="1"/>
    </row>
    <row r="300" spans="1:6" x14ac:dyDescent="0.3">
      <c r="A300" s="15"/>
      <c r="B300" s="17"/>
      <c r="C300" s="1"/>
      <c r="D300" s="1"/>
      <c r="E300" s="1"/>
      <c r="F300" s="1"/>
    </row>
    <row r="301" spans="1:6" x14ac:dyDescent="0.3">
      <c r="A301" s="11"/>
      <c r="B301" s="20"/>
      <c r="C301" s="12"/>
      <c r="D301" s="12"/>
      <c r="E301" s="1"/>
      <c r="F301" s="1"/>
    </row>
  </sheetData>
  <mergeCells count="1">
    <mergeCell ref="L1:M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D1B03-521F-46A0-BD7C-7034D1779F6F}">
  <dimension ref="A1:P301"/>
  <sheetViews>
    <sheetView zoomScale="63" workbookViewId="0">
      <selection activeCell="I4" sqref="I4"/>
    </sheetView>
  </sheetViews>
  <sheetFormatPr defaultRowHeight="14.4" x14ac:dyDescent="0.3"/>
  <cols>
    <col min="1" max="1" width="44.109375" customWidth="1"/>
    <col min="2" max="4" width="20.6640625" customWidth="1"/>
    <col min="5" max="5" width="17.88671875" customWidth="1"/>
    <col min="6" max="6" width="17.109375" bestFit="1" customWidth="1"/>
    <col min="15" max="15" width="12.77734375" bestFit="1" customWidth="1"/>
    <col min="16" max="16" width="14.6640625" bestFit="1" customWidth="1"/>
  </cols>
  <sheetData>
    <row r="1" spans="1:16" x14ac:dyDescent="0.3">
      <c r="A1" s="14" t="s">
        <v>0</v>
      </c>
      <c r="B1" s="24" t="s">
        <v>1</v>
      </c>
      <c r="C1" s="3" t="s">
        <v>2</v>
      </c>
      <c r="D1" s="3" t="s">
        <v>3</v>
      </c>
      <c r="E1" s="3" t="s">
        <v>4</v>
      </c>
      <c r="F1" s="3" t="s">
        <v>5</v>
      </c>
      <c r="K1" s="3" t="s">
        <v>6</v>
      </c>
      <c r="L1" s="38" t="s">
        <v>7</v>
      </c>
      <c r="M1" s="38"/>
      <c r="N1" s="3" t="s">
        <v>117</v>
      </c>
      <c r="O1" s="3" t="s">
        <v>118</v>
      </c>
      <c r="P1" s="3" t="s">
        <v>119</v>
      </c>
    </row>
    <row r="2" spans="1:16" s="31" customFormat="1" ht="28.8" x14ac:dyDescent="0.3">
      <c r="A2" s="28" t="s">
        <v>8</v>
      </c>
      <c r="B2" s="29">
        <v>0.55000000000000004</v>
      </c>
      <c r="C2" s="30">
        <v>0.55000000000000004</v>
      </c>
      <c r="D2" s="30">
        <f t="shared" ref="D2:D37" si="0">IF(AND(C2 &gt;= (B2-B2*0.01), C2 &lt;= (B2+B2*0.01)), 1, 0)</f>
        <v>1</v>
      </c>
      <c r="E2" s="30" t="s">
        <v>9</v>
      </c>
      <c r="F2" s="30" t="s">
        <v>10</v>
      </c>
      <c r="K2" s="30">
        <v>0.24959999999999999</v>
      </c>
      <c r="L2" s="30">
        <v>1868.4</v>
      </c>
      <c r="M2" s="30" t="s">
        <v>144</v>
      </c>
      <c r="N2" s="30">
        <v>144786</v>
      </c>
      <c r="O2" s="30">
        <v>22816</v>
      </c>
      <c r="P2" s="30">
        <v>121970</v>
      </c>
    </row>
    <row r="3" spans="1:16" s="31" customFormat="1" ht="43.2" x14ac:dyDescent="0.3">
      <c r="A3" s="28" t="s">
        <v>11</v>
      </c>
      <c r="B3" s="29">
        <v>4576</v>
      </c>
      <c r="C3" s="30">
        <v>4576</v>
      </c>
      <c r="D3" s="30">
        <f t="shared" si="0"/>
        <v>1</v>
      </c>
      <c r="E3" s="30" t="s">
        <v>12</v>
      </c>
      <c r="F3" s="30" t="s">
        <v>10</v>
      </c>
    </row>
    <row r="4" spans="1:16" s="31" customFormat="1" ht="288" x14ac:dyDescent="0.3">
      <c r="A4" s="28" t="s">
        <v>13</v>
      </c>
      <c r="B4" s="29">
        <v>70</v>
      </c>
      <c r="C4" s="30">
        <v>70.074074074074105</v>
      </c>
      <c r="D4" s="30">
        <f t="shared" si="0"/>
        <v>1</v>
      </c>
      <c r="E4" s="30" t="s">
        <v>9</v>
      </c>
      <c r="F4" s="30" t="s">
        <v>14</v>
      </c>
    </row>
    <row r="5" spans="1:16" s="31" customFormat="1" ht="43.2" x14ac:dyDescent="0.3">
      <c r="A5" s="28" t="s">
        <v>15</v>
      </c>
      <c r="B5" s="29">
        <v>4916</v>
      </c>
      <c r="C5" s="34">
        <v>4916.12</v>
      </c>
      <c r="D5" s="30">
        <f t="shared" si="0"/>
        <v>1</v>
      </c>
      <c r="E5" s="30" t="s">
        <v>12</v>
      </c>
      <c r="F5" s="30" t="s">
        <v>10</v>
      </c>
    </row>
    <row r="6" spans="1:16" s="31" customFormat="1" ht="244.8" x14ac:dyDescent="0.3">
      <c r="A6" s="28" t="s">
        <v>16</v>
      </c>
      <c r="B6" s="29">
        <v>0.25</v>
      </c>
      <c r="C6" s="34">
        <v>0.25</v>
      </c>
      <c r="D6" s="30">
        <f t="shared" si="0"/>
        <v>1</v>
      </c>
      <c r="E6" s="30" t="s">
        <v>12</v>
      </c>
      <c r="F6" s="30" t="s">
        <v>14</v>
      </c>
    </row>
    <row r="7" spans="1:16" s="31" customFormat="1" ht="129.6" x14ac:dyDescent="0.3">
      <c r="A7" s="28" t="s">
        <v>17</v>
      </c>
      <c r="B7" s="29">
        <v>34641</v>
      </c>
      <c r="C7" s="30">
        <v>34641.019999999997</v>
      </c>
      <c r="D7" s="30">
        <f t="shared" si="0"/>
        <v>1</v>
      </c>
      <c r="E7" s="30" t="s">
        <v>18</v>
      </c>
      <c r="F7" s="30" t="s">
        <v>10</v>
      </c>
    </row>
    <row r="8" spans="1:16" s="31" customFormat="1" ht="115.2" x14ac:dyDescent="0.3">
      <c r="A8" s="28" t="s">
        <v>19</v>
      </c>
      <c r="B8" s="29">
        <v>28490</v>
      </c>
      <c r="C8" s="30">
        <v>284.92</v>
      </c>
      <c r="D8" s="30">
        <f t="shared" si="0"/>
        <v>0</v>
      </c>
      <c r="E8" s="30" t="s">
        <v>18</v>
      </c>
      <c r="F8" s="30" t="s">
        <v>20</v>
      </c>
    </row>
    <row r="9" spans="1:16" s="31" customFormat="1" ht="172.8" x14ac:dyDescent="0.3">
      <c r="A9" s="28" t="s">
        <v>21</v>
      </c>
      <c r="B9" s="29">
        <v>2008.3</v>
      </c>
      <c r="C9" s="34">
        <v>2008.32</v>
      </c>
      <c r="D9" s="30">
        <f t="shared" si="0"/>
        <v>1</v>
      </c>
      <c r="E9" s="30" t="s">
        <v>9</v>
      </c>
      <c r="F9" s="30" t="s">
        <v>10</v>
      </c>
    </row>
    <row r="10" spans="1:16" s="31" customFormat="1" ht="230.4" x14ac:dyDescent="0.3">
      <c r="A10" s="28" t="s">
        <v>22</v>
      </c>
      <c r="B10" s="29" t="s">
        <v>23</v>
      </c>
      <c r="C10" s="34">
        <v>0.57777777779999995</v>
      </c>
      <c r="D10" s="30">
        <f t="shared" si="0"/>
        <v>0</v>
      </c>
      <c r="E10" s="30" t="s">
        <v>18</v>
      </c>
      <c r="F10" s="30" t="s">
        <v>14</v>
      </c>
    </row>
    <row r="11" spans="1:16" s="31" customFormat="1" ht="409.6" x14ac:dyDescent="0.3">
      <c r="A11" s="28" t="s">
        <v>24</v>
      </c>
      <c r="B11" s="29" t="s">
        <v>25</v>
      </c>
      <c r="C11" s="34">
        <v>3229.72</v>
      </c>
      <c r="D11" s="30">
        <f t="shared" si="0"/>
        <v>0</v>
      </c>
      <c r="E11" s="30" t="s">
        <v>12</v>
      </c>
      <c r="F11" s="30" t="s">
        <v>14</v>
      </c>
    </row>
    <row r="12" spans="1:16" s="31" customFormat="1" ht="100.8" x14ac:dyDescent="0.3">
      <c r="A12" s="28" t="s">
        <v>26</v>
      </c>
      <c r="B12" s="29">
        <v>300</v>
      </c>
      <c r="C12" s="30">
        <v>300</v>
      </c>
      <c r="D12" s="30">
        <f t="shared" si="0"/>
        <v>1</v>
      </c>
      <c r="E12" s="30" t="s">
        <v>18</v>
      </c>
      <c r="F12" s="30" t="s">
        <v>10</v>
      </c>
    </row>
    <row r="13" spans="1:16" s="31" customFormat="1" ht="158.4" x14ac:dyDescent="0.3">
      <c r="A13" s="28" t="s">
        <v>27</v>
      </c>
      <c r="B13" s="29">
        <v>-190</v>
      </c>
      <c r="C13" s="34">
        <v>-190</v>
      </c>
      <c r="D13" s="30">
        <f t="shared" si="0"/>
        <v>0</v>
      </c>
      <c r="E13" s="30" t="s">
        <v>18</v>
      </c>
      <c r="F13" s="30" t="s">
        <v>20</v>
      </c>
    </row>
    <row r="14" spans="1:16" s="31" customFormat="1" ht="72" x14ac:dyDescent="0.3">
      <c r="A14" s="28" t="s">
        <v>28</v>
      </c>
      <c r="B14" s="29">
        <v>5</v>
      </c>
      <c r="C14" s="34">
        <v>5</v>
      </c>
      <c r="D14" s="30">
        <f t="shared" si="0"/>
        <v>1</v>
      </c>
      <c r="E14" s="30" t="s">
        <v>18</v>
      </c>
      <c r="F14" s="30" t="s">
        <v>10</v>
      </c>
    </row>
    <row r="15" spans="1:16" s="31" customFormat="1" ht="216" x14ac:dyDescent="0.3">
      <c r="A15" s="28" t="s">
        <v>29</v>
      </c>
      <c r="B15" s="29">
        <v>1800</v>
      </c>
      <c r="C15" s="34">
        <v>1795</v>
      </c>
      <c r="D15" s="30">
        <f t="shared" si="0"/>
        <v>1</v>
      </c>
      <c r="E15" s="30" t="s">
        <v>12</v>
      </c>
      <c r="F15" s="30" t="s">
        <v>14</v>
      </c>
    </row>
    <row r="16" spans="1:16" s="31" customFormat="1" ht="409.6" x14ac:dyDescent="0.3">
      <c r="A16" s="28" t="s">
        <v>30</v>
      </c>
      <c r="B16" s="29" t="s">
        <v>31</v>
      </c>
      <c r="C16" s="34">
        <v>2.77</v>
      </c>
      <c r="D16" s="30">
        <f t="shared" si="0"/>
        <v>1</v>
      </c>
      <c r="E16" s="30" t="s">
        <v>12</v>
      </c>
      <c r="F16" s="30" t="s">
        <v>14</v>
      </c>
    </row>
    <row r="17" spans="1:6" s="31" customFormat="1" ht="158.4" x14ac:dyDescent="0.3">
      <c r="A17" s="28" t="s">
        <v>32</v>
      </c>
      <c r="B17" s="29">
        <v>617451</v>
      </c>
      <c r="C17" s="30">
        <v>617506.36</v>
      </c>
      <c r="D17" s="30">
        <f t="shared" si="0"/>
        <v>1</v>
      </c>
      <c r="E17" s="30" t="s">
        <v>18</v>
      </c>
      <c r="F17" s="30" t="s">
        <v>20</v>
      </c>
    </row>
    <row r="18" spans="1:6" s="31" customFormat="1" ht="28.8" x14ac:dyDescent="0.3">
      <c r="A18" s="28" t="s">
        <v>33</v>
      </c>
      <c r="B18" s="29">
        <v>3</v>
      </c>
      <c r="C18" s="30">
        <v>9</v>
      </c>
      <c r="D18" s="30">
        <f t="shared" si="0"/>
        <v>0</v>
      </c>
      <c r="E18" s="30" t="s">
        <v>18</v>
      </c>
      <c r="F18" s="30" t="s">
        <v>10</v>
      </c>
    </row>
    <row r="19" spans="1:6" s="31" customFormat="1" ht="100.8" x14ac:dyDescent="0.3">
      <c r="A19" s="28" t="s">
        <v>34</v>
      </c>
      <c r="B19" s="29">
        <v>350</v>
      </c>
      <c r="C19" s="34">
        <v>300</v>
      </c>
      <c r="D19" s="30">
        <f t="shared" si="0"/>
        <v>0</v>
      </c>
      <c r="E19" s="30" t="s">
        <v>18</v>
      </c>
      <c r="F19" s="30" t="s">
        <v>10</v>
      </c>
    </row>
    <row r="20" spans="1:6" s="31" customFormat="1" ht="129.6" x14ac:dyDescent="0.3">
      <c r="A20" s="28" t="s">
        <v>35</v>
      </c>
      <c r="B20" s="29">
        <v>11859.4</v>
      </c>
      <c r="C20" s="30">
        <v>11859.37</v>
      </c>
      <c r="D20" s="30">
        <f t="shared" si="0"/>
        <v>1</v>
      </c>
      <c r="E20" s="30" t="s">
        <v>18</v>
      </c>
      <c r="F20" s="30" t="s">
        <v>20</v>
      </c>
    </row>
    <row r="21" spans="1:6" s="31" customFormat="1" ht="409.6" x14ac:dyDescent="0.3">
      <c r="A21" s="28" t="s">
        <v>36</v>
      </c>
      <c r="B21" s="29">
        <v>617.54999999999995</v>
      </c>
      <c r="C21" s="30">
        <v>617.52598795840095</v>
      </c>
      <c r="D21" s="30">
        <f t="shared" si="0"/>
        <v>1</v>
      </c>
      <c r="E21" s="30" t="s">
        <v>12</v>
      </c>
      <c r="F21" s="30" t="s">
        <v>14</v>
      </c>
    </row>
    <row r="22" spans="1:6" s="31" customFormat="1" ht="86.4" x14ac:dyDescent="0.3">
      <c r="A22" s="28" t="s">
        <v>37</v>
      </c>
      <c r="B22" s="29" t="s">
        <v>38</v>
      </c>
      <c r="C22" s="30">
        <v>4.6500000000000004</v>
      </c>
      <c r="D22" s="30">
        <f t="shared" si="0"/>
        <v>1</v>
      </c>
      <c r="E22" s="30" t="s">
        <v>12</v>
      </c>
      <c r="F22" s="30" t="s">
        <v>20</v>
      </c>
    </row>
    <row r="23" spans="1:6" s="31" customFormat="1" ht="100.8" x14ac:dyDescent="0.3">
      <c r="A23" s="28" t="s">
        <v>39</v>
      </c>
      <c r="B23" s="29">
        <v>3750</v>
      </c>
      <c r="C23" s="30">
        <v>3750</v>
      </c>
      <c r="D23" s="30">
        <f t="shared" si="0"/>
        <v>1</v>
      </c>
      <c r="E23" s="30" t="s">
        <v>12</v>
      </c>
      <c r="F23" s="30" t="s">
        <v>10</v>
      </c>
    </row>
    <row r="24" spans="1:6" s="31" customFormat="1" ht="129.6" x14ac:dyDescent="0.3">
      <c r="A24" s="28" t="s">
        <v>40</v>
      </c>
      <c r="B24" s="29">
        <v>175000</v>
      </c>
      <c r="C24" s="30">
        <v>175000</v>
      </c>
      <c r="D24" s="30">
        <f t="shared" si="0"/>
        <v>1</v>
      </c>
      <c r="E24" s="30" t="s">
        <v>12</v>
      </c>
      <c r="F24" s="30" t="s">
        <v>20</v>
      </c>
    </row>
    <row r="25" spans="1:6" s="31" customFormat="1" ht="43.2" x14ac:dyDescent="0.3">
      <c r="A25" s="28" t="s">
        <v>41</v>
      </c>
      <c r="B25" s="29">
        <v>3600</v>
      </c>
      <c r="C25" s="30">
        <v>3600</v>
      </c>
      <c r="D25" s="30">
        <f t="shared" si="0"/>
        <v>1</v>
      </c>
      <c r="E25" s="30" t="s">
        <v>18</v>
      </c>
      <c r="F25" s="30" t="s">
        <v>10</v>
      </c>
    </row>
    <row r="26" spans="1:6" s="31" customFormat="1" ht="72" x14ac:dyDescent="0.3">
      <c r="A26" s="28" t="s">
        <v>42</v>
      </c>
      <c r="B26" s="29">
        <v>14</v>
      </c>
      <c r="C26" s="30">
        <v>14</v>
      </c>
      <c r="D26" s="30">
        <f t="shared" si="0"/>
        <v>1</v>
      </c>
      <c r="E26" s="30" t="s">
        <v>18</v>
      </c>
      <c r="F26" s="30" t="s">
        <v>10</v>
      </c>
    </row>
    <row r="27" spans="1:6" s="31" customFormat="1" ht="230.4" x14ac:dyDescent="0.3">
      <c r="A27" s="28" t="s">
        <v>43</v>
      </c>
      <c r="B27" s="29">
        <v>19456.599999999999</v>
      </c>
      <c r="C27" s="34">
        <v>19456.62</v>
      </c>
      <c r="D27" s="30">
        <f t="shared" si="0"/>
        <v>1</v>
      </c>
      <c r="E27" s="30" t="s">
        <v>9</v>
      </c>
      <c r="F27" s="30" t="s">
        <v>20</v>
      </c>
    </row>
    <row r="28" spans="1:6" s="31" customFormat="1" ht="230.4" x14ac:dyDescent="0.3">
      <c r="A28" s="28" t="s">
        <v>44</v>
      </c>
      <c r="B28" s="29">
        <v>408.33</v>
      </c>
      <c r="C28" s="30">
        <v>408.33</v>
      </c>
      <c r="D28" s="30">
        <f t="shared" si="0"/>
        <v>1</v>
      </c>
      <c r="E28" s="30" t="s">
        <v>18</v>
      </c>
      <c r="F28" s="30" t="s">
        <v>20</v>
      </c>
    </row>
    <row r="29" spans="1:6" s="31" customFormat="1" ht="43.2" x14ac:dyDescent="0.3">
      <c r="A29" s="28" t="s">
        <v>45</v>
      </c>
      <c r="B29" s="29">
        <v>21</v>
      </c>
      <c r="C29" s="30">
        <v>21</v>
      </c>
      <c r="D29" s="30">
        <f t="shared" si="0"/>
        <v>1</v>
      </c>
      <c r="E29" s="30" t="s">
        <v>18</v>
      </c>
      <c r="F29" s="30" t="s">
        <v>10</v>
      </c>
    </row>
    <row r="30" spans="1:6" s="31" customFormat="1" ht="172.8" x14ac:dyDescent="0.3">
      <c r="A30" s="28" t="s">
        <v>46</v>
      </c>
      <c r="B30" s="35">
        <v>3490.4</v>
      </c>
      <c r="C30" s="30">
        <v>3490.3846153845998</v>
      </c>
      <c r="D30" s="30">
        <f t="shared" si="0"/>
        <v>1</v>
      </c>
      <c r="E30" s="30" t="s">
        <v>9</v>
      </c>
      <c r="F30" s="30" t="s">
        <v>10</v>
      </c>
    </row>
    <row r="31" spans="1:6" s="31" customFormat="1" ht="43.2" x14ac:dyDescent="0.3">
      <c r="A31" s="28" t="s">
        <v>47</v>
      </c>
      <c r="B31" s="29">
        <v>0.75</v>
      </c>
      <c r="C31" s="34">
        <v>0.75</v>
      </c>
      <c r="D31" s="30">
        <f t="shared" si="0"/>
        <v>1</v>
      </c>
      <c r="E31" s="30" t="s">
        <v>18</v>
      </c>
      <c r="F31" s="30" t="s">
        <v>10</v>
      </c>
    </row>
    <row r="32" spans="1:6" s="31" customFormat="1" ht="57.6" x14ac:dyDescent="0.3">
      <c r="A32" s="28" t="s">
        <v>48</v>
      </c>
      <c r="B32" s="29">
        <v>50000</v>
      </c>
      <c r="C32" s="30">
        <v>50000</v>
      </c>
      <c r="D32" s="30">
        <f t="shared" si="0"/>
        <v>1</v>
      </c>
      <c r="E32" s="30" t="s">
        <v>18</v>
      </c>
      <c r="F32" s="30" t="s">
        <v>10</v>
      </c>
    </row>
    <row r="33" spans="1:6" s="31" customFormat="1" ht="302.39999999999998" x14ac:dyDescent="0.3">
      <c r="A33" s="28" t="s">
        <v>49</v>
      </c>
      <c r="B33" s="29">
        <v>74.8</v>
      </c>
      <c r="C33" s="34">
        <v>74.814814814814795</v>
      </c>
      <c r="D33" s="30">
        <f t="shared" si="0"/>
        <v>1</v>
      </c>
      <c r="E33" s="30" t="s">
        <v>12</v>
      </c>
      <c r="F33" s="30" t="s">
        <v>20</v>
      </c>
    </row>
    <row r="34" spans="1:6" s="31" customFormat="1" ht="43.2" x14ac:dyDescent="0.3">
      <c r="A34" s="28" t="s">
        <v>50</v>
      </c>
      <c r="B34" s="29">
        <v>6.42</v>
      </c>
      <c r="C34" s="34">
        <v>6.4204070783018103</v>
      </c>
      <c r="D34" s="30">
        <f t="shared" si="0"/>
        <v>1</v>
      </c>
      <c r="E34" s="30" t="s">
        <v>12</v>
      </c>
      <c r="F34" s="30" t="s">
        <v>20</v>
      </c>
    </row>
    <row r="35" spans="1:6" s="31" customFormat="1" ht="172.8" x14ac:dyDescent="0.3">
      <c r="A35" s="28" t="s">
        <v>51</v>
      </c>
      <c r="B35" s="29">
        <v>27914.09</v>
      </c>
      <c r="C35" s="34">
        <v>27916.58</v>
      </c>
      <c r="D35" s="30">
        <f t="shared" si="0"/>
        <v>1</v>
      </c>
      <c r="E35" s="30" t="s">
        <v>18</v>
      </c>
      <c r="F35" s="30" t="s">
        <v>10</v>
      </c>
    </row>
    <row r="36" spans="1:6" s="31" customFormat="1" ht="57.6" x14ac:dyDescent="0.3">
      <c r="A36" s="28" t="s">
        <v>52</v>
      </c>
      <c r="B36" s="29">
        <v>0.29299999999999998</v>
      </c>
      <c r="C36" s="34">
        <v>29.29</v>
      </c>
      <c r="D36" s="30">
        <f t="shared" si="0"/>
        <v>0</v>
      </c>
      <c r="E36" s="30" t="s">
        <v>9</v>
      </c>
      <c r="F36" s="30" t="s">
        <v>10</v>
      </c>
    </row>
    <row r="37" spans="1:6" s="31" customFormat="1" ht="230.4" x14ac:dyDescent="0.3">
      <c r="A37" s="28" t="s">
        <v>53</v>
      </c>
      <c r="B37" s="29">
        <v>100</v>
      </c>
      <c r="C37" s="34">
        <v>100</v>
      </c>
      <c r="D37" s="30">
        <f t="shared" si="0"/>
        <v>1</v>
      </c>
      <c r="E37" s="30" t="s">
        <v>9</v>
      </c>
      <c r="F37" s="30" t="s">
        <v>10</v>
      </c>
    </row>
    <row r="38" spans="1:6" s="31" customFormat="1" ht="409.6" x14ac:dyDescent="0.3">
      <c r="A38" s="28" t="s">
        <v>54</v>
      </c>
      <c r="B38" s="29">
        <v>15000</v>
      </c>
      <c r="C38" s="30">
        <v>14000</v>
      </c>
      <c r="D38" s="30">
        <f>IF(AND(C38 &gt;= (B38-B38*0.05), C38 &lt;= (B38+B38*0.05)), 1, 0)</f>
        <v>0</v>
      </c>
      <c r="E38" s="30" t="s">
        <v>12</v>
      </c>
      <c r="F38" s="30" t="s">
        <v>14</v>
      </c>
    </row>
    <row r="39" spans="1:6" s="31" customFormat="1" ht="244.8" x14ac:dyDescent="0.3">
      <c r="A39" s="28" t="s">
        <v>55</v>
      </c>
      <c r="B39" s="29">
        <v>0.9</v>
      </c>
      <c r="C39" s="30">
        <v>0.90490000000000004</v>
      </c>
      <c r="D39" s="30">
        <f t="shared" ref="D39:D70" si="1">IF(AND(C39 &gt;= (B39-B39*0.01), C39 &lt;= (B39+B39*0.01)), 1, 0)</f>
        <v>1</v>
      </c>
      <c r="E39" s="30" t="s">
        <v>12</v>
      </c>
      <c r="F39" s="30" t="s">
        <v>14</v>
      </c>
    </row>
    <row r="40" spans="1:6" s="31" customFormat="1" ht="100.8" x14ac:dyDescent="0.3">
      <c r="A40" s="28" t="s">
        <v>56</v>
      </c>
      <c r="B40" s="29">
        <v>6.75</v>
      </c>
      <c r="C40" s="34">
        <v>6.75</v>
      </c>
      <c r="D40" s="30">
        <f t="shared" si="1"/>
        <v>1</v>
      </c>
      <c r="E40" s="30" t="s">
        <v>12</v>
      </c>
      <c r="F40" s="30" t="s">
        <v>10</v>
      </c>
    </row>
    <row r="41" spans="1:6" s="31" customFormat="1" ht="43.2" x14ac:dyDescent="0.3">
      <c r="A41" s="28" t="s">
        <v>57</v>
      </c>
      <c r="B41" s="29">
        <v>176</v>
      </c>
      <c r="C41" s="34">
        <v>176</v>
      </c>
      <c r="D41" s="30">
        <f t="shared" si="1"/>
        <v>1</v>
      </c>
      <c r="E41" s="30" t="s">
        <v>12</v>
      </c>
      <c r="F41" s="30" t="s">
        <v>10</v>
      </c>
    </row>
    <row r="42" spans="1:6" s="31" customFormat="1" ht="43.2" x14ac:dyDescent="0.3">
      <c r="A42" s="28" t="s">
        <v>58</v>
      </c>
      <c r="B42" s="29">
        <v>0.5</v>
      </c>
      <c r="C42" s="30">
        <v>0.5</v>
      </c>
      <c r="D42" s="30">
        <f t="shared" si="1"/>
        <v>1</v>
      </c>
      <c r="E42" s="30" t="s">
        <v>12</v>
      </c>
      <c r="F42" s="30" t="s">
        <v>10</v>
      </c>
    </row>
    <row r="43" spans="1:6" s="31" customFormat="1" ht="115.2" x14ac:dyDescent="0.3">
      <c r="A43" s="28" t="s">
        <v>59</v>
      </c>
      <c r="B43" s="29">
        <v>10000</v>
      </c>
      <c r="C43" s="34">
        <v>10000</v>
      </c>
      <c r="D43" s="30">
        <f t="shared" si="1"/>
        <v>1</v>
      </c>
      <c r="E43" s="30" t="s">
        <v>18</v>
      </c>
      <c r="F43" s="30" t="s">
        <v>10</v>
      </c>
    </row>
    <row r="44" spans="1:6" s="31" customFormat="1" ht="201.6" x14ac:dyDescent="0.3">
      <c r="A44" s="28" t="s">
        <v>60</v>
      </c>
      <c r="B44" s="29">
        <v>89</v>
      </c>
      <c r="C44" s="30">
        <v>89.02</v>
      </c>
      <c r="D44" s="30">
        <f t="shared" si="1"/>
        <v>1</v>
      </c>
      <c r="E44" s="30" t="s">
        <v>18</v>
      </c>
      <c r="F44" s="30" t="s">
        <v>20</v>
      </c>
    </row>
    <row r="45" spans="1:6" s="31" customFormat="1" ht="409.6" x14ac:dyDescent="0.3">
      <c r="A45" s="28" t="s">
        <v>145</v>
      </c>
      <c r="B45" s="29">
        <v>279</v>
      </c>
      <c r="C45" s="34">
        <v>279</v>
      </c>
      <c r="D45" s="30">
        <f t="shared" si="1"/>
        <v>1</v>
      </c>
      <c r="E45" s="30" t="s">
        <v>12</v>
      </c>
      <c r="F45" s="30" t="s">
        <v>14</v>
      </c>
    </row>
    <row r="46" spans="1:6" s="31" customFormat="1" ht="115.2" x14ac:dyDescent="0.3">
      <c r="A46" s="28" t="s">
        <v>61</v>
      </c>
      <c r="B46" s="29">
        <v>12566</v>
      </c>
      <c r="C46" s="30">
        <v>12566.08</v>
      </c>
      <c r="D46" s="30">
        <f t="shared" si="1"/>
        <v>1</v>
      </c>
      <c r="E46" s="30" t="s">
        <v>18</v>
      </c>
      <c r="F46" s="30" t="s">
        <v>20</v>
      </c>
    </row>
    <row r="47" spans="1:6" s="31" customFormat="1" ht="409.6" x14ac:dyDescent="0.3">
      <c r="A47" s="28" t="s">
        <v>62</v>
      </c>
      <c r="B47" s="29">
        <v>121</v>
      </c>
      <c r="C47" s="30"/>
      <c r="D47" s="30">
        <f t="shared" si="1"/>
        <v>0</v>
      </c>
      <c r="E47" s="30" t="s">
        <v>12</v>
      </c>
      <c r="F47" s="30" t="s">
        <v>14</v>
      </c>
    </row>
    <row r="48" spans="1:6" s="31" customFormat="1" ht="409.6" x14ac:dyDescent="0.3">
      <c r="A48" s="28" t="s">
        <v>63</v>
      </c>
      <c r="B48" s="29">
        <v>48.72</v>
      </c>
      <c r="C48" s="34">
        <v>49.457456000000001</v>
      </c>
      <c r="D48" s="30">
        <f t="shared" si="1"/>
        <v>0</v>
      </c>
      <c r="E48" s="30" t="s">
        <v>12</v>
      </c>
      <c r="F48" s="30" t="s">
        <v>14</v>
      </c>
    </row>
    <row r="49" spans="1:6" s="31" customFormat="1" ht="43.2" x14ac:dyDescent="0.3">
      <c r="A49" s="28" t="s">
        <v>64</v>
      </c>
      <c r="B49" s="29">
        <v>308.19</v>
      </c>
      <c r="C49" s="34">
        <v>308.19</v>
      </c>
      <c r="D49" s="30">
        <f t="shared" si="1"/>
        <v>1</v>
      </c>
      <c r="E49" s="30" t="s">
        <v>18</v>
      </c>
      <c r="F49" s="30" t="s">
        <v>10</v>
      </c>
    </row>
    <row r="50" spans="1:6" s="31" customFormat="1" ht="115.2" x14ac:dyDescent="0.3">
      <c r="A50" s="28" t="s">
        <v>65</v>
      </c>
      <c r="B50" s="29">
        <v>12500000</v>
      </c>
      <c r="C50" s="30">
        <v>12550000</v>
      </c>
      <c r="D50" s="30">
        <f t="shared" si="1"/>
        <v>1</v>
      </c>
      <c r="E50" s="30" t="s">
        <v>18</v>
      </c>
      <c r="F50" s="30" t="s">
        <v>10</v>
      </c>
    </row>
    <row r="51" spans="1:6" s="31" customFormat="1" ht="244.8" x14ac:dyDescent="0.3">
      <c r="A51" s="28" t="s">
        <v>66</v>
      </c>
      <c r="B51" s="29">
        <v>600</v>
      </c>
      <c r="C51" s="34">
        <v>600</v>
      </c>
      <c r="D51" s="30">
        <f t="shared" si="1"/>
        <v>1</v>
      </c>
      <c r="E51" s="30" t="s">
        <v>18</v>
      </c>
      <c r="F51" s="30" t="s">
        <v>20</v>
      </c>
    </row>
    <row r="52" spans="1:6" s="31" customFormat="1" ht="43.2" x14ac:dyDescent="0.3">
      <c r="A52" s="28" t="s">
        <v>67</v>
      </c>
      <c r="B52" s="29">
        <v>30000</v>
      </c>
      <c r="C52" s="34">
        <v>30000</v>
      </c>
      <c r="D52" s="30">
        <f t="shared" si="1"/>
        <v>1</v>
      </c>
      <c r="E52" s="30" t="s">
        <v>18</v>
      </c>
      <c r="F52" s="30" t="s">
        <v>10</v>
      </c>
    </row>
    <row r="53" spans="1:6" s="31" customFormat="1" ht="409.6" x14ac:dyDescent="0.3">
      <c r="A53" s="28" t="s">
        <v>68</v>
      </c>
      <c r="B53" s="29">
        <v>680</v>
      </c>
      <c r="C53" s="30">
        <v>680</v>
      </c>
      <c r="D53" s="30">
        <f t="shared" si="1"/>
        <v>1</v>
      </c>
      <c r="E53" s="30" t="s">
        <v>12</v>
      </c>
      <c r="F53" s="30" t="s">
        <v>14</v>
      </c>
    </row>
    <row r="54" spans="1:6" s="31" customFormat="1" ht="57.6" x14ac:dyDescent="0.3">
      <c r="A54" s="28" t="s">
        <v>69</v>
      </c>
      <c r="B54" s="29">
        <v>4.7</v>
      </c>
      <c r="C54" s="30">
        <v>4.6933333333</v>
      </c>
      <c r="D54" s="30">
        <f t="shared" si="1"/>
        <v>1</v>
      </c>
      <c r="E54" s="30" t="s">
        <v>18</v>
      </c>
      <c r="F54" s="30" t="s">
        <v>10</v>
      </c>
    </row>
    <row r="55" spans="1:6" s="31" customFormat="1" ht="57.6" x14ac:dyDescent="0.3">
      <c r="A55" s="28" t="s">
        <v>70</v>
      </c>
      <c r="B55" s="29">
        <v>24750</v>
      </c>
      <c r="C55" s="34">
        <v>24750</v>
      </c>
      <c r="D55" s="30">
        <f t="shared" si="1"/>
        <v>1</v>
      </c>
      <c r="E55" s="30" t="s">
        <v>12</v>
      </c>
      <c r="F55" s="30" t="s">
        <v>10</v>
      </c>
    </row>
    <row r="56" spans="1:6" s="31" customFormat="1" ht="100.8" x14ac:dyDescent="0.3">
      <c r="A56" s="28" t="s">
        <v>71</v>
      </c>
      <c r="B56" s="29">
        <v>250000</v>
      </c>
      <c r="C56" s="30">
        <v>625000</v>
      </c>
      <c r="D56" s="30">
        <f t="shared" si="1"/>
        <v>0</v>
      </c>
      <c r="E56" s="30" t="s">
        <v>12</v>
      </c>
      <c r="F56" s="30" t="s">
        <v>20</v>
      </c>
    </row>
    <row r="57" spans="1:6" s="31" customFormat="1" ht="28.8" x14ac:dyDescent="0.3">
      <c r="A57" s="28" t="s">
        <v>72</v>
      </c>
      <c r="B57" s="29">
        <v>0.98029999999999995</v>
      </c>
      <c r="C57" s="34">
        <v>0.98029999999999995</v>
      </c>
      <c r="D57" s="30">
        <f t="shared" si="1"/>
        <v>1</v>
      </c>
      <c r="E57" s="30" t="s">
        <v>18</v>
      </c>
      <c r="F57" s="30" t="s">
        <v>10</v>
      </c>
    </row>
    <row r="58" spans="1:6" s="31" customFormat="1" ht="43.2" x14ac:dyDescent="0.3">
      <c r="A58" s="28" t="s">
        <v>73</v>
      </c>
      <c r="B58" s="29">
        <v>5</v>
      </c>
      <c r="C58" s="30">
        <v>5.0759999999999996</v>
      </c>
      <c r="D58" s="30">
        <f t="shared" si="1"/>
        <v>0</v>
      </c>
      <c r="E58" s="30" t="s">
        <v>18</v>
      </c>
      <c r="F58" s="30" t="s">
        <v>10</v>
      </c>
    </row>
    <row r="59" spans="1:6" s="31" customFormat="1" ht="409.6" x14ac:dyDescent="0.3">
      <c r="A59" s="28" t="s">
        <v>74</v>
      </c>
      <c r="B59" s="29">
        <v>1414</v>
      </c>
      <c r="C59" s="30">
        <v>2645.7513100000001</v>
      </c>
      <c r="D59" s="30">
        <f t="shared" si="1"/>
        <v>0</v>
      </c>
      <c r="E59" s="30" t="s">
        <v>12</v>
      </c>
      <c r="F59" s="30" t="s">
        <v>14</v>
      </c>
    </row>
    <row r="60" spans="1:6" s="31" customFormat="1" ht="158.4" x14ac:dyDescent="0.3">
      <c r="A60" s="28" t="s">
        <v>75</v>
      </c>
      <c r="B60" s="29">
        <v>100000</v>
      </c>
      <c r="C60" s="30">
        <v>100000</v>
      </c>
      <c r="D60" s="30">
        <f t="shared" si="1"/>
        <v>1</v>
      </c>
      <c r="E60" s="30" t="s">
        <v>12</v>
      </c>
      <c r="F60" s="30" t="s">
        <v>20</v>
      </c>
    </row>
    <row r="61" spans="1:6" s="31" customFormat="1" ht="216" x14ac:dyDescent="0.3">
      <c r="A61" s="28" t="s">
        <v>76</v>
      </c>
      <c r="B61" s="29">
        <v>94</v>
      </c>
      <c r="C61" s="34">
        <v>94</v>
      </c>
      <c r="D61" s="30">
        <f t="shared" si="1"/>
        <v>1</v>
      </c>
      <c r="E61" s="30" t="s">
        <v>18</v>
      </c>
      <c r="F61" s="30" t="s">
        <v>14</v>
      </c>
    </row>
    <row r="62" spans="1:6" s="31" customFormat="1" ht="43.2" x14ac:dyDescent="0.3">
      <c r="A62" s="28" t="s">
        <v>77</v>
      </c>
      <c r="B62" s="29">
        <v>0.55000000000000004</v>
      </c>
      <c r="C62" s="34">
        <v>0.54545454545454497</v>
      </c>
      <c r="D62" s="30">
        <f t="shared" si="1"/>
        <v>1</v>
      </c>
      <c r="E62" s="30" t="s">
        <v>18</v>
      </c>
      <c r="F62" s="30" t="s">
        <v>10</v>
      </c>
    </row>
    <row r="63" spans="1:6" s="31" customFormat="1" ht="115.2" x14ac:dyDescent="0.3">
      <c r="A63" s="28" t="s">
        <v>78</v>
      </c>
      <c r="B63" s="29">
        <v>375000</v>
      </c>
      <c r="C63" s="34">
        <v>375000</v>
      </c>
      <c r="D63" s="30">
        <f t="shared" si="1"/>
        <v>1</v>
      </c>
      <c r="E63" s="30" t="s">
        <v>12</v>
      </c>
      <c r="F63" s="30" t="s">
        <v>20</v>
      </c>
    </row>
    <row r="64" spans="1:6" s="31" customFormat="1" ht="216" x14ac:dyDescent="0.3">
      <c r="A64" s="28" t="s">
        <v>79</v>
      </c>
      <c r="B64" s="29">
        <v>3.2</v>
      </c>
      <c r="C64" s="34">
        <v>3.32</v>
      </c>
      <c r="D64" s="30">
        <f t="shared" si="1"/>
        <v>0</v>
      </c>
      <c r="E64" s="30" t="s">
        <v>12</v>
      </c>
      <c r="F64" s="30" t="s">
        <v>20</v>
      </c>
    </row>
    <row r="65" spans="1:6" s="31" customFormat="1" ht="28.8" x14ac:dyDescent="0.3">
      <c r="A65" s="28" t="s">
        <v>80</v>
      </c>
      <c r="B65" s="29">
        <v>15.5</v>
      </c>
      <c r="C65" s="30">
        <v>15.5</v>
      </c>
      <c r="D65" s="30">
        <f t="shared" si="1"/>
        <v>1</v>
      </c>
      <c r="E65" s="30" t="s">
        <v>12</v>
      </c>
      <c r="F65" s="30" t="s">
        <v>10</v>
      </c>
    </row>
    <row r="66" spans="1:6" s="31" customFormat="1" x14ac:dyDescent="0.3">
      <c r="A66" s="28" t="s">
        <v>81</v>
      </c>
      <c r="B66" s="29">
        <v>0.99</v>
      </c>
      <c r="C66" s="34">
        <v>0.99</v>
      </c>
      <c r="D66" s="30">
        <f t="shared" si="1"/>
        <v>1</v>
      </c>
      <c r="E66" s="30" t="s">
        <v>18</v>
      </c>
      <c r="F66" s="30" t="s">
        <v>10</v>
      </c>
    </row>
    <row r="67" spans="1:6" s="31" customFormat="1" ht="28.8" x14ac:dyDescent="0.3">
      <c r="A67" s="28" t="s">
        <v>82</v>
      </c>
      <c r="B67" s="29">
        <v>52</v>
      </c>
      <c r="C67" s="34">
        <v>52.142857142856997</v>
      </c>
      <c r="D67" s="30">
        <f t="shared" si="1"/>
        <v>1</v>
      </c>
      <c r="E67" s="30" t="s">
        <v>18</v>
      </c>
      <c r="F67" s="30" t="s">
        <v>10</v>
      </c>
    </row>
    <row r="68" spans="1:6" s="31" customFormat="1" ht="230.4" x14ac:dyDescent="0.3">
      <c r="A68" s="28" t="s">
        <v>83</v>
      </c>
      <c r="B68" s="29">
        <v>382.7</v>
      </c>
      <c r="C68" s="30">
        <v>382.692307692307</v>
      </c>
      <c r="D68" s="30">
        <f t="shared" si="1"/>
        <v>1</v>
      </c>
      <c r="E68" s="30" t="s">
        <v>18</v>
      </c>
      <c r="F68" s="30" t="s">
        <v>20</v>
      </c>
    </row>
    <row r="69" spans="1:6" s="31" customFormat="1" ht="115.2" x14ac:dyDescent="0.3">
      <c r="A69" s="28" t="s">
        <v>84</v>
      </c>
      <c r="B69" s="29">
        <v>2849</v>
      </c>
      <c r="C69" s="30">
        <v>2849.22</v>
      </c>
      <c r="D69" s="30">
        <f t="shared" si="1"/>
        <v>1</v>
      </c>
      <c r="E69" s="30" t="s">
        <v>18</v>
      </c>
      <c r="F69" s="30" t="s">
        <v>20</v>
      </c>
    </row>
    <row r="70" spans="1:6" s="31" customFormat="1" ht="409.6" x14ac:dyDescent="0.3">
      <c r="A70" s="28" t="s">
        <v>85</v>
      </c>
      <c r="B70" s="29">
        <v>2.5499999999999998</v>
      </c>
      <c r="C70" s="30">
        <v>2.5456859999999999</v>
      </c>
      <c r="D70" s="30">
        <f t="shared" si="1"/>
        <v>1</v>
      </c>
      <c r="E70" s="30" t="s">
        <v>12</v>
      </c>
      <c r="F70" s="30" t="s">
        <v>14</v>
      </c>
    </row>
    <row r="71" spans="1:6" s="31" customFormat="1" ht="72" x14ac:dyDescent="0.3">
      <c r="A71" s="28" t="s">
        <v>86</v>
      </c>
      <c r="B71" s="29">
        <v>2.96</v>
      </c>
      <c r="C71" s="30">
        <v>2.9624999999999999</v>
      </c>
      <c r="D71" s="30">
        <f t="shared" ref="D71:D101" si="2">IF(AND(C71 &gt;= (B71-B71*0.01), C71 &lt;= (B71+B71*0.01)), 1, 0)</f>
        <v>1</v>
      </c>
      <c r="E71" s="30" t="s">
        <v>12</v>
      </c>
      <c r="F71" s="30" t="s">
        <v>10</v>
      </c>
    </row>
    <row r="72" spans="1:6" s="31" customFormat="1" ht="57.6" x14ac:dyDescent="0.3">
      <c r="A72" s="28" t="s">
        <v>87</v>
      </c>
      <c r="B72" s="29">
        <v>107.6</v>
      </c>
      <c r="C72" s="30">
        <v>107.63348000000001</v>
      </c>
      <c r="D72" s="30">
        <f t="shared" si="2"/>
        <v>1</v>
      </c>
      <c r="E72" s="30" t="s">
        <v>9</v>
      </c>
      <c r="F72" s="30" t="s">
        <v>10</v>
      </c>
    </row>
    <row r="73" spans="1:6" s="31" customFormat="1" ht="129.6" x14ac:dyDescent="0.3">
      <c r="A73" s="28" t="s">
        <v>88</v>
      </c>
      <c r="B73" s="29">
        <v>250000</v>
      </c>
      <c r="C73" s="30">
        <v>250000</v>
      </c>
      <c r="D73" s="30">
        <f t="shared" si="2"/>
        <v>1</v>
      </c>
      <c r="E73" s="30" t="s">
        <v>12</v>
      </c>
      <c r="F73" s="30" t="s">
        <v>20</v>
      </c>
    </row>
    <row r="74" spans="1:6" s="31" customFormat="1" ht="129.6" x14ac:dyDescent="0.3">
      <c r="A74" s="28" t="s">
        <v>89</v>
      </c>
      <c r="B74" s="29">
        <v>75000</v>
      </c>
      <c r="C74" s="34">
        <v>75000</v>
      </c>
      <c r="D74" s="30">
        <f t="shared" si="2"/>
        <v>1</v>
      </c>
      <c r="E74" s="30" t="s">
        <v>12</v>
      </c>
      <c r="F74" s="30" t="s">
        <v>20</v>
      </c>
    </row>
    <row r="75" spans="1:6" s="31" customFormat="1" ht="100.8" x14ac:dyDescent="0.3">
      <c r="A75" s="28" t="s">
        <v>90</v>
      </c>
      <c r="B75" s="29">
        <v>-125000</v>
      </c>
      <c r="C75" s="30">
        <v>-125000</v>
      </c>
      <c r="D75" s="30">
        <f t="shared" si="2"/>
        <v>0</v>
      </c>
      <c r="E75" s="30" t="s">
        <v>12</v>
      </c>
      <c r="F75" s="30" t="s">
        <v>20</v>
      </c>
    </row>
    <row r="76" spans="1:6" s="31" customFormat="1" ht="158.4" x14ac:dyDescent="0.3">
      <c r="A76" s="28" t="s">
        <v>91</v>
      </c>
      <c r="B76" s="29">
        <v>150000</v>
      </c>
      <c r="C76" s="30">
        <v>150000</v>
      </c>
      <c r="D76" s="30">
        <f t="shared" si="2"/>
        <v>1</v>
      </c>
      <c r="E76" s="30" t="s">
        <v>12</v>
      </c>
      <c r="F76" s="30" t="s">
        <v>20</v>
      </c>
    </row>
    <row r="77" spans="1:6" s="31" customFormat="1" ht="43.2" x14ac:dyDescent="0.3">
      <c r="A77" s="28" t="s">
        <v>92</v>
      </c>
      <c r="B77" s="29">
        <f>SQRT(2)</f>
        <v>1.4142135623730951</v>
      </c>
      <c r="C77" s="34">
        <v>1.4142135600000001</v>
      </c>
      <c r="D77" s="30">
        <f t="shared" si="2"/>
        <v>1</v>
      </c>
      <c r="E77" s="30" t="s">
        <v>12</v>
      </c>
      <c r="F77" s="30" t="s">
        <v>10</v>
      </c>
    </row>
    <row r="78" spans="1:6" s="31" customFormat="1" ht="43.2" x14ac:dyDescent="0.3">
      <c r="A78" s="28" t="s">
        <v>93</v>
      </c>
      <c r="B78" s="29">
        <v>300</v>
      </c>
      <c r="C78" s="30">
        <v>150</v>
      </c>
      <c r="D78" s="30">
        <f t="shared" si="2"/>
        <v>0</v>
      </c>
      <c r="E78" s="30" t="s">
        <v>12</v>
      </c>
      <c r="F78" s="30" t="s">
        <v>10</v>
      </c>
    </row>
    <row r="79" spans="1:6" s="31" customFormat="1" ht="216" x14ac:dyDescent="0.3">
      <c r="A79" s="28" t="s">
        <v>94</v>
      </c>
      <c r="B79" s="29">
        <v>112</v>
      </c>
      <c r="C79" s="34">
        <v>112</v>
      </c>
      <c r="D79" s="30">
        <f t="shared" si="2"/>
        <v>1</v>
      </c>
      <c r="E79" s="30" t="s">
        <v>12</v>
      </c>
      <c r="F79" s="30" t="s">
        <v>20</v>
      </c>
    </row>
    <row r="80" spans="1:6" s="31" customFormat="1" ht="28.8" x14ac:dyDescent="0.3">
      <c r="A80" s="28" t="s">
        <v>95</v>
      </c>
      <c r="B80" s="29">
        <v>1470</v>
      </c>
      <c r="C80" s="30">
        <v>1469.6938459999999</v>
      </c>
      <c r="D80" s="30">
        <f t="shared" si="2"/>
        <v>1</v>
      </c>
      <c r="E80" s="30" t="s">
        <v>12</v>
      </c>
      <c r="F80" s="30" t="s">
        <v>10</v>
      </c>
    </row>
    <row r="81" spans="1:6" s="31" customFormat="1" ht="409.6" x14ac:dyDescent="0.3">
      <c r="A81" s="28" t="s">
        <v>96</v>
      </c>
      <c r="B81" s="29">
        <v>2457</v>
      </c>
      <c r="C81" s="30">
        <v>2202</v>
      </c>
      <c r="D81" s="30">
        <f t="shared" si="2"/>
        <v>0</v>
      </c>
      <c r="E81" s="30" t="s">
        <v>12</v>
      </c>
      <c r="F81" s="30" t="s">
        <v>14</v>
      </c>
    </row>
    <row r="82" spans="1:6" s="31" customFormat="1" ht="100.8" x14ac:dyDescent="0.3">
      <c r="A82" s="28" t="s">
        <v>97</v>
      </c>
      <c r="B82" s="29">
        <v>48.5</v>
      </c>
      <c r="C82" s="30">
        <v>51.45</v>
      </c>
      <c r="D82" s="30">
        <f t="shared" si="2"/>
        <v>0</v>
      </c>
      <c r="E82" s="30" t="s">
        <v>18</v>
      </c>
      <c r="F82" s="30" t="s">
        <v>20</v>
      </c>
    </row>
    <row r="83" spans="1:6" s="31" customFormat="1" ht="172.8" x14ac:dyDescent="0.3">
      <c r="A83" s="28" t="s">
        <v>98</v>
      </c>
      <c r="B83" s="29">
        <v>191</v>
      </c>
      <c r="C83" s="30">
        <v>191.04</v>
      </c>
      <c r="D83" s="30">
        <f t="shared" si="2"/>
        <v>1</v>
      </c>
      <c r="E83" s="30" t="s">
        <v>18</v>
      </c>
      <c r="F83" s="30" t="s">
        <v>20</v>
      </c>
    </row>
    <row r="84" spans="1:6" s="31" customFormat="1" ht="187.2" x14ac:dyDescent="0.3">
      <c r="A84" s="28" t="s">
        <v>99</v>
      </c>
      <c r="B84" s="29">
        <v>10.36</v>
      </c>
      <c r="C84" s="30">
        <v>11.3819</v>
      </c>
      <c r="D84" s="30">
        <f t="shared" si="2"/>
        <v>0</v>
      </c>
      <c r="E84" s="30" t="s">
        <v>12</v>
      </c>
      <c r="F84" s="30" t="s">
        <v>20</v>
      </c>
    </row>
    <row r="85" spans="1:6" s="31" customFormat="1" ht="43.2" x14ac:dyDescent="0.3">
      <c r="A85" s="28" t="s">
        <v>100</v>
      </c>
      <c r="B85" s="29">
        <v>547</v>
      </c>
      <c r="C85" s="34">
        <v>547.5</v>
      </c>
      <c r="D85" s="30">
        <f t="shared" si="2"/>
        <v>1</v>
      </c>
      <c r="E85" s="30" t="s">
        <v>12</v>
      </c>
      <c r="F85" s="30" t="s">
        <v>10</v>
      </c>
    </row>
    <row r="86" spans="1:6" s="31" customFormat="1" ht="115.2" x14ac:dyDescent="0.3">
      <c r="A86" s="28" t="s">
        <v>101</v>
      </c>
      <c r="B86" s="29">
        <v>20000</v>
      </c>
      <c r="C86" s="30">
        <v>20000</v>
      </c>
      <c r="D86" s="30">
        <f t="shared" si="2"/>
        <v>1</v>
      </c>
      <c r="E86" s="30" t="s">
        <v>18</v>
      </c>
      <c r="F86" s="30" t="s">
        <v>10</v>
      </c>
    </row>
    <row r="87" spans="1:6" s="31" customFormat="1" ht="409.6" x14ac:dyDescent="0.3">
      <c r="A87" s="28" t="s">
        <v>102</v>
      </c>
      <c r="B87" s="29">
        <v>0.65</v>
      </c>
      <c r="C87" s="30">
        <v>0.64864999999999995</v>
      </c>
      <c r="D87" s="30">
        <f t="shared" si="2"/>
        <v>1</v>
      </c>
      <c r="E87" s="30" t="s">
        <v>12</v>
      </c>
      <c r="F87" s="30" t="s">
        <v>14</v>
      </c>
    </row>
    <row r="88" spans="1:6" s="31" customFormat="1" ht="129.6" x14ac:dyDescent="0.3">
      <c r="A88" s="28" t="s">
        <v>103</v>
      </c>
      <c r="B88" s="29">
        <v>17320.5</v>
      </c>
      <c r="C88" s="30">
        <v>17320.509999999998</v>
      </c>
      <c r="D88" s="30">
        <f t="shared" si="2"/>
        <v>1</v>
      </c>
      <c r="E88" s="30" t="s">
        <v>18</v>
      </c>
      <c r="F88" s="30" t="s">
        <v>10</v>
      </c>
    </row>
    <row r="89" spans="1:6" s="31" customFormat="1" ht="43.2" x14ac:dyDescent="0.3">
      <c r="A89" s="28" t="s">
        <v>104</v>
      </c>
      <c r="B89" s="29">
        <v>400</v>
      </c>
      <c r="C89" s="30">
        <v>400</v>
      </c>
      <c r="D89" s="30">
        <f t="shared" si="2"/>
        <v>1</v>
      </c>
      <c r="E89" s="30" t="s">
        <v>12</v>
      </c>
      <c r="F89" s="30" t="s">
        <v>10</v>
      </c>
    </row>
    <row r="90" spans="1:6" s="31" customFormat="1" ht="409.6" x14ac:dyDescent="0.3">
      <c r="A90" s="28" t="s">
        <v>105</v>
      </c>
      <c r="B90" s="29">
        <v>225</v>
      </c>
      <c r="C90" s="30">
        <v>222.34</v>
      </c>
      <c r="D90" s="30">
        <f t="shared" si="2"/>
        <v>0</v>
      </c>
      <c r="E90" s="30" t="s">
        <v>12</v>
      </c>
      <c r="F90" s="30" t="s">
        <v>14</v>
      </c>
    </row>
    <row r="91" spans="1:6" s="31" customFormat="1" ht="216" x14ac:dyDescent="0.3">
      <c r="A91" s="28" t="s">
        <v>106</v>
      </c>
      <c r="B91" s="29">
        <v>303</v>
      </c>
      <c r="C91" s="34">
        <v>605</v>
      </c>
      <c r="D91" s="30">
        <f t="shared" si="2"/>
        <v>0</v>
      </c>
      <c r="E91" s="30" t="s">
        <v>18</v>
      </c>
      <c r="F91" s="30" t="s">
        <v>20</v>
      </c>
    </row>
    <row r="92" spans="1:6" s="31" customFormat="1" ht="57.6" x14ac:dyDescent="0.3">
      <c r="A92" s="28" t="s">
        <v>107</v>
      </c>
      <c r="B92" s="29">
        <v>8.8640000000000008</v>
      </c>
      <c r="C92" s="30">
        <v>8.8640000000000008</v>
      </c>
      <c r="D92" s="30">
        <f t="shared" si="2"/>
        <v>1</v>
      </c>
      <c r="E92" s="30" t="s">
        <v>12</v>
      </c>
      <c r="F92" s="30" t="s">
        <v>10</v>
      </c>
    </row>
    <row r="93" spans="1:6" s="31" customFormat="1" ht="28.8" x14ac:dyDescent="0.3">
      <c r="A93" s="28" t="s">
        <v>108</v>
      </c>
      <c r="B93" s="29">
        <v>500</v>
      </c>
      <c r="C93" s="34">
        <v>500</v>
      </c>
      <c r="D93" s="30">
        <f t="shared" si="2"/>
        <v>1</v>
      </c>
      <c r="E93" s="30" t="s">
        <v>18</v>
      </c>
      <c r="F93" s="30" t="s">
        <v>10</v>
      </c>
    </row>
    <row r="94" spans="1:6" s="31" customFormat="1" ht="72" x14ac:dyDescent="0.3">
      <c r="A94" s="28" t="s">
        <v>109</v>
      </c>
      <c r="B94" s="29">
        <v>28</v>
      </c>
      <c r="C94" s="34">
        <v>28</v>
      </c>
      <c r="D94" s="30">
        <f t="shared" si="2"/>
        <v>1</v>
      </c>
      <c r="E94" s="30" t="s">
        <v>12</v>
      </c>
      <c r="F94" s="30" t="s">
        <v>10</v>
      </c>
    </row>
    <row r="95" spans="1:6" s="31" customFormat="1" ht="230.4" x14ac:dyDescent="0.3">
      <c r="A95" s="28" t="s">
        <v>110</v>
      </c>
      <c r="B95" s="29">
        <v>173.2</v>
      </c>
      <c r="C95" s="30">
        <v>173.20508079999999</v>
      </c>
      <c r="D95" s="30">
        <f t="shared" si="2"/>
        <v>1</v>
      </c>
      <c r="E95" s="30" t="s">
        <v>9</v>
      </c>
      <c r="F95" s="30" t="s">
        <v>10</v>
      </c>
    </row>
    <row r="96" spans="1:6" s="31" customFormat="1" ht="273.60000000000002" x14ac:dyDescent="0.3">
      <c r="A96" s="28" t="s">
        <v>111</v>
      </c>
      <c r="B96" s="29">
        <v>18200</v>
      </c>
      <c r="C96" s="34">
        <v>18200</v>
      </c>
      <c r="D96" s="30">
        <f t="shared" si="2"/>
        <v>1</v>
      </c>
      <c r="E96" s="30" t="s">
        <v>9</v>
      </c>
      <c r="F96" s="30" t="s">
        <v>20</v>
      </c>
    </row>
    <row r="97" spans="1:6" s="31" customFormat="1" ht="43.2" x14ac:dyDescent="0.3">
      <c r="A97" s="28" t="s">
        <v>112</v>
      </c>
      <c r="B97" s="29">
        <v>400</v>
      </c>
      <c r="C97" s="30">
        <v>400</v>
      </c>
      <c r="D97" s="30">
        <f t="shared" si="2"/>
        <v>1</v>
      </c>
      <c r="E97" s="30" t="s">
        <v>12</v>
      </c>
      <c r="F97" s="30" t="s">
        <v>10</v>
      </c>
    </row>
    <row r="98" spans="1:6" s="31" customFormat="1" ht="28.8" x14ac:dyDescent="0.3">
      <c r="A98" s="28" t="s">
        <v>113</v>
      </c>
      <c r="B98" s="29">
        <v>2018</v>
      </c>
      <c r="C98" s="34">
        <v>2014.68</v>
      </c>
      <c r="D98" s="30">
        <f t="shared" si="2"/>
        <v>1</v>
      </c>
      <c r="E98" s="30" t="s">
        <v>12</v>
      </c>
      <c r="F98" s="30" t="s">
        <v>10</v>
      </c>
    </row>
    <row r="99" spans="1:6" s="31" customFormat="1" ht="409.6" x14ac:dyDescent="0.3">
      <c r="A99" s="37" t="s">
        <v>114</v>
      </c>
      <c r="B99" s="29">
        <v>29</v>
      </c>
      <c r="C99" s="30">
        <v>20</v>
      </c>
      <c r="D99" s="30">
        <f t="shared" si="2"/>
        <v>0</v>
      </c>
      <c r="E99" s="30" t="s">
        <v>12</v>
      </c>
      <c r="F99" s="30" t="s">
        <v>14</v>
      </c>
    </row>
    <row r="100" spans="1:6" s="31" customFormat="1" ht="43.2" x14ac:dyDescent="0.3">
      <c r="A100" s="28" t="s">
        <v>115</v>
      </c>
      <c r="B100" s="29">
        <v>300</v>
      </c>
      <c r="C100" s="30">
        <v>300</v>
      </c>
      <c r="D100" s="30">
        <f t="shared" si="2"/>
        <v>1</v>
      </c>
      <c r="E100" s="30" t="s">
        <v>12</v>
      </c>
      <c r="F100" s="30" t="s">
        <v>10</v>
      </c>
    </row>
    <row r="101" spans="1:6" s="31" customFormat="1" ht="201.6" x14ac:dyDescent="0.3">
      <c r="A101" s="28" t="s">
        <v>116</v>
      </c>
      <c r="B101" s="29">
        <v>6675</v>
      </c>
      <c r="C101" s="34">
        <v>6676.28</v>
      </c>
      <c r="D101" s="30">
        <f t="shared" si="2"/>
        <v>1</v>
      </c>
      <c r="E101" s="30" t="s">
        <v>18</v>
      </c>
      <c r="F101" s="30" t="s">
        <v>20</v>
      </c>
    </row>
    <row r="102" spans="1:6" x14ac:dyDescent="0.3">
      <c r="B102" s="17"/>
      <c r="C102" s="1"/>
      <c r="D102" s="1"/>
      <c r="E102" s="1"/>
      <c r="F102" s="1"/>
    </row>
    <row r="103" spans="1:6" x14ac:dyDescent="0.3">
      <c r="B103" s="20"/>
      <c r="C103" s="12"/>
      <c r="D103" s="12"/>
      <c r="E103" s="1"/>
      <c r="F103" s="1"/>
    </row>
    <row r="104" spans="1:6" x14ac:dyDescent="0.3">
      <c r="B104" s="17"/>
      <c r="C104" s="1"/>
      <c r="D104" s="1"/>
      <c r="E104" s="1"/>
      <c r="F104" s="1"/>
    </row>
    <row r="105" spans="1:6" x14ac:dyDescent="0.3">
      <c r="B105" s="17"/>
      <c r="C105" s="1"/>
      <c r="D105" s="1"/>
      <c r="E105" s="1"/>
      <c r="F105" s="1"/>
    </row>
    <row r="106" spans="1:6" x14ac:dyDescent="0.3">
      <c r="B106" s="17"/>
      <c r="C106" s="1"/>
      <c r="D106" s="1"/>
      <c r="E106" s="1"/>
      <c r="F106" s="1"/>
    </row>
    <row r="107" spans="1:6" x14ac:dyDescent="0.3">
      <c r="A107" s="11"/>
      <c r="B107" s="20"/>
      <c r="C107" s="12"/>
      <c r="D107" s="12"/>
      <c r="E107" s="1"/>
      <c r="F107" s="1"/>
    </row>
    <row r="108" spans="1:6" x14ac:dyDescent="0.3">
      <c r="A108" s="15"/>
      <c r="B108" s="17"/>
      <c r="C108" s="1"/>
      <c r="D108" s="1"/>
      <c r="E108" s="1"/>
      <c r="F108" s="1"/>
    </row>
    <row r="109" spans="1:6" x14ac:dyDescent="0.3">
      <c r="A109" s="11"/>
      <c r="B109" s="20"/>
      <c r="C109" s="12"/>
      <c r="D109" s="12"/>
      <c r="E109" s="1"/>
      <c r="F109" s="1"/>
    </row>
    <row r="110" spans="1:6" x14ac:dyDescent="0.3">
      <c r="A110" s="11"/>
      <c r="B110" s="20"/>
      <c r="C110" s="12"/>
      <c r="D110" s="12"/>
      <c r="E110" s="1"/>
      <c r="F110" s="1"/>
    </row>
    <row r="111" spans="1:6" x14ac:dyDescent="0.3">
      <c r="A111" s="13"/>
      <c r="B111" s="17"/>
      <c r="C111" s="1"/>
      <c r="D111" s="1"/>
      <c r="E111" s="1"/>
      <c r="F111" s="1"/>
    </row>
    <row r="112" spans="1:6" x14ac:dyDescent="0.3">
      <c r="A112" s="15"/>
      <c r="B112" s="17"/>
      <c r="C112" s="1"/>
      <c r="D112" s="1"/>
      <c r="E112" s="1"/>
      <c r="F112" s="1"/>
    </row>
    <row r="113" spans="1:6" x14ac:dyDescent="0.3">
      <c r="A113" s="11"/>
      <c r="B113" s="20"/>
      <c r="C113" s="12"/>
      <c r="D113" s="12"/>
      <c r="E113" s="1"/>
      <c r="F113" s="1"/>
    </row>
    <row r="114" spans="1:6" x14ac:dyDescent="0.3">
      <c r="A114" s="15"/>
      <c r="B114" s="17"/>
      <c r="C114" s="1"/>
      <c r="D114" s="1"/>
      <c r="E114" s="1"/>
      <c r="F114" s="1"/>
    </row>
    <row r="115" spans="1:6" x14ac:dyDescent="0.3">
      <c r="A115" s="15"/>
      <c r="B115" s="17"/>
      <c r="C115" s="1"/>
      <c r="D115" s="1"/>
      <c r="E115" s="1"/>
      <c r="F115" s="1"/>
    </row>
    <row r="116" spans="1:6" x14ac:dyDescent="0.3">
      <c r="A116" s="15"/>
      <c r="B116" s="17"/>
      <c r="C116" s="1"/>
      <c r="D116" s="1"/>
      <c r="E116" s="1"/>
      <c r="F116" s="1"/>
    </row>
    <row r="117" spans="1:6" x14ac:dyDescent="0.3">
      <c r="A117" s="15"/>
      <c r="B117" s="17"/>
      <c r="C117" s="1"/>
      <c r="D117" s="1"/>
      <c r="E117" s="1"/>
      <c r="F117" s="1"/>
    </row>
    <row r="118" spans="1:6" x14ac:dyDescent="0.3">
      <c r="A118" s="15"/>
      <c r="B118" s="17"/>
      <c r="C118" s="1"/>
      <c r="D118" s="1"/>
      <c r="E118" s="1"/>
      <c r="F118" s="1"/>
    </row>
    <row r="119" spans="1:6" x14ac:dyDescent="0.3">
      <c r="A119" s="15"/>
      <c r="B119" s="17"/>
      <c r="C119" s="1"/>
      <c r="D119" s="1"/>
      <c r="E119" s="1"/>
      <c r="F119" s="1"/>
    </row>
    <row r="120" spans="1:6" x14ac:dyDescent="0.3">
      <c r="A120" s="15"/>
      <c r="B120" s="17"/>
      <c r="C120" s="1"/>
      <c r="D120" s="1"/>
      <c r="E120" s="1"/>
      <c r="F120" s="1"/>
    </row>
    <row r="121" spans="1:6" x14ac:dyDescent="0.3">
      <c r="A121" s="15"/>
      <c r="B121" s="17"/>
      <c r="C121" s="1"/>
      <c r="D121" s="1"/>
      <c r="E121" s="1"/>
      <c r="F121" s="1"/>
    </row>
    <row r="122" spans="1:6" x14ac:dyDescent="0.3">
      <c r="A122" s="11"/>
      <c r="B122" s="20"/>
      <c r="C122" s="12"/>
      <c r="D122" s="12"/>
      <c r="E122" s="1"/>
      <c r="F122" s="1"/>
    </row>
    <row r="123" spans="1:6" x14ac:dyDescent="0.3">
      <c r="A123" s="15"/>
      <c r="B123" s="17"/>
      <c r="C123" s="1"/>
      <c r="D123" s="1"/>
      <c r="E123" s="1"/>
      <c r="F123" s="1"/>
    </row>
    <row r="124" spans="1:6" x14ac:dyDescent="0.3">
      <c r="A124" s="11"/>
      <c r="B124" s="20"/>
      <c r="C124" s="12"/>
      <c r="D124" s="12"/>
      <c r="E124" s="1"/>
      <c r="F124" s="1"/>
    </row>
    <row r="125" spans="1:6" x14ac:dyDescent="0.3">
      <c r="A125" s="11"/>
      <c r="B125" s="20"/>
      <c r="C125" s="12"/>
      <c r="D125" s="12"/>
      <c r="E125" s="1"/>
      <c r="F125" s="1"/>
    </row>
    <row r="126" spans="1:6" x14ac:dyDescent="0.3">
      <c r="A126" s="15"/>
      <c r="B126" s="17"/>
      <c r="C126" s="1"/>
      <c r="D126" s="1"/>
      <c r="E126" s="1"/>
      <c r="F126" s="1"/>
    </row>
    <row r="127" spans="1:6" x14ac:dyDescent="0.3">
      <c r="A127" s="11"/>
      <c r="B127" s="20"/>
      <c r="C127" s="12"/>
      <c r="D127" s="12"/>
      <c r="E127" s="1"/>
      <c r="F127" s="1"/>
    </row>
    <row r="128" spans="1:6" x14ac:dyDescent="0.3">
      <c r="A128" s="11"/>
      <c r="B128" s="20"/>
      <c r="C128" s="12"/>
      <c r="D128" s="12"/>
      <c r="E128" s="1"/>
      <c r="F128" s="1"/>
    </row>
    <row r="129" spans="1:6" x14ac:dyDescent="0.3">
      <c r="A129" s="11"/>
      <c r="B129" s="20"/>
      <c r="C129" s="12"/>
      <c r="D129" s="12"/>
      <c r="E129" s="1"/>
      <c r="F129" s="1"/>
    </row>
    <row r="130" spans="1:6" x14ac:dyDescent="0.3">
      <c r="A130" s="15"/>
      <c r="B130" s="17"/>
      <c r="C130" s="1"/>
      <c r="D130" s="1"/>
      <c r="E130" s="1"/>
      <c r="F130" s="1"/>
    </row>
    <row r="131" spans="1:6" x14ac:dyDescent="0.3">
      <c r="A131" s="15"/>
      <c r="B131" s="17"/>
      <c r="C131" s="1"/>
      <c r="D131" s="1"/>
      <c r="E131" s="1"/>
      <c r="F131" s="1"/>
    </row>
    <row r="132" spans="1:6" x14ac:dyDescent="0.3">
      <c r="A132" s="15"/>
      <c r="B132" s="17"/>
      <c r="C132" s="1"/>
      <c r="D132" s="1"/>
      <c r="E132" s="1"/>
      <c r="F132" s="1"/>
    </row>
    <row r="133" spans="1:6" x14ac:dyDescent="0.3">
      <c r="A133" s="15"/>
      <c r="B133" s="17"/>
      <c r="C133" s="1"/>
      <c r="D133" s="1"/>
      <c r="E133" s="1"/>
      <c r="F133" s="1"/>
    </row>
    <row r="134" spans="1:6" x14ac:dyDescent="0.3">
      <c r="A134" s="15"/>
      <c r="B134" s="17"/>
      <c r="C134" s="1"/>
      <c r="D134" s="1"/>
      <c r="E134" s="1"/>
      <c r="F134" s="1"/>
    </row>
    <row r="135" spans="1:6" x14ac:dyDescent="0.3">
      <c r="A135" s="15"/>
      <c r="B135" s="17"/>
      <c r="C135" s="1"/>
      <c r="D135" s="1"/>
      <c r="E135" s="1"/>
      <c r="F135" s="1"/>
    </row>
    <row r="136" spans="1:6" x14ac:dyDescent="0.3">
      <c r="A136" s="15"/>
      <c r="B136" s="17"/>
      <c r="C136" s="1"/>
      <c r="D136" s="1"/>
      <c r="E136" s="1"/>
      <c r="F136" s="1"/>
    </row>
    <row r="137" spans="1:6" x14ac:dyDescent="0.3">
      <c r="A137" s="15"/>
      <c r="B137" s="17"/>
      <c r="C137" s="1"/>
      <c r="D137" s="1"/>
      <c r="E137" s="1"/>
      <c r="F137" s="1"/>
    </row>
    <row r="138" spans="1:6" x14ac:dyDescent="0.3">
      <c r="A138" s="15"/>
      <c r="B138" s="17"/>
      <c r="C138" s="1"/>
      <c r="D138" s="1"/>
      <c r="E138" s="1"/>
      <c r="F138" s="1"/>
    </row>
    <row r="139" spans="1:6" x14ac:dyDescent="0.3">
      <c r="A139" s="15"/>
      <c r="B139" s="17"/>
      <c r="C139" s="1"/>
      <c r="D139" s="1"/>
      <c r="E139" s="1"/>
      <c r="F139" s="1"/>
    </row>
    <row r="140" spans="1:6" x14ac:dyDescent="0.3">
      <c r="A140" s="15"/>
      <c r="B140" s="17"/>
      <c r="C140" s="1"/>
      <c r="D140" s="1"/>
      <c r="E140" s="1"/>
      <c r="F140" s="1"/>
    </row>
    <row r="141" spans="1:6" x14ac:dyDescent="0.3">
      <c r="A141" s="15"/>
      <c r="B141" s="17"/>
      <c r="C141" s="1"/>
      <c r="D141" s="1"/>
      <c r="E141" s="1"/>
      <c r="F141" s="1"/>
    </row>
    <row r="142" spans="1:6" x14ac:dyDescent="0.3">
      <c r="A142" s="11"/>
      <c r="B142" s="20"/>
      <c r="C142" s="12"/>
      <c r="D142" s="12"/>
      <c r="E142" s="1"/>
      <c r="F142" s="1"/>
    </row>
    <row r="143" spans="1:6" x14ac:dyDescent="0.3">
      <c r="A143" s="15"/>
      <c r="B143" s="17"/>
      <c r="C143" s="1"/>
      <c r="D143" s="1"/>
      <c r="E143" s="1"/>
      <c r="F143" s="1"/>
    </row>
    <row r="144" spans="1:6" x14ac:dyDescent="0.3">
      <c r="A144" s="11"/>
      <c r="B144" s="20"/>
      <c r="C144" s="12"/>
      <c r="D144" s="12"/>
      <c r="E144" s="1"/>
      <c r="F144" s="1"/>
    </row>
    <row r="145" spans="1:6" x14ac:dyDescent="0.3">
      <c r="A145" s="10"/>
      <c r="B145" s="17"/>
      <c r="C145" s="1"/>
      <c r="D145" s="1"/>
      <c r="E145" s="1"/>
      <c r="F145" s="1"/>
    </row>
    <row r="146" spans="1:6" x14ac:dyDescent="0.3">
      <c r="A146" s="11"/>
      <c r="B146" s="20"/>
      <c r="C146" s="12"/>
      <c r="D146" s="12"/>
      <c r="E146" s="1"/>
      <c r="F146" s="1"/>
    </row>
    <row r="147" spans="1:6" x14ac:dyDescent="0.3">
      <c r="A147" s="11"/>
      <c r="B147" s="20"/>
      <c r="C147" s="12"/>
      <c r="D147" s="12"/>
      <c r="E147" s="1"/>
      <c r="F147" s="1"/>
    </row>
    <row r="148" spans="1:6" x14ac:dyDescent="0.3">
      <c r="A148" s="15"/>
      <c r="B148" s="17"/>
      <c r="C148" s="1"/>
      <c r="D148" s="1"/>
      <c r="E148" s="1"/>
      <c r="F148" s="1"/>
    </row>
    <row r="149" spans="1:6" x14ac:dyDescent="0.3">
      <c r="A149" s="15"/>
      <c r="B149" s="17"/>
      <c r="C149" s="1"/>
      <c r="D149" s="1"/>
      <c r="E149" s="1"/>
      <c r="F149" s="1"/>
    </row>
    <row r="150" spans="1:6" x14ac:dyDescent="0.3">
      <c r="A150" s="15"/>
      <c r="B150" s="17"/>
      <c r="C150" s="1"/>
      <c r="D150" s="1"/>
      <c r="E150" s="1"/>
      <c r="F150" s="1"/>
    </row>
    <row r="151" spans="1:6" x14ac:dyDescent="0.3">
      <c r="A151" s="13"/>
      <c r="B151" s="17"/>
      <c r="C151" s="1"/>
      <c r="D151" s="1"/>
      <c r="E151" s="1"/>
      <c r="F151" s="1"/>
    </row>
    <row r="152" spans="1:6" x14ac:dyDescent="0.3">
      <c r="A152" s="15"/>
      <c r="B152" s="17"/>
      <c r="C152" s="1"/>
      <c r="D152" s="1"/>
      <c r="E152" s="1"/>
      <c r="F152" s="1"/>
    </row>
    <row r="153" spans="1:6" x14ac:dyDescent="0.3">
      <c r="A153" s="15"/>
      <c r="B153" s="17"/>
      <c r="C153" s="1"/>
      <c r="D153" s="1"/>
      <c r="E153" s="1"/>
      <c r="F153" s="1"/>
    </row>
    <row r="154" spans="1:6" x14ac:dyDescent="0.3">
      <c r="A154" s="11"/>
      <c r="B154" s="20"/>
      <c r="C154" s="12"/>
      <c r="D154" s="12"/>
      <c r="E154" s="1"/>
      <c r="F154" s="1"/>
    </row>
    <row r="155" spans="1:6" x14ac:dyDescent="0.3">
      <c r="A155" s="11"/>
      <c r="B155" s="20"/>
      <c r="C155" s="12"/>
      <c r="D155" s="12"/>
      <c r="E155" s="1"/>
      <c r="F155" s="1"/>
    </row>
    <row r="156" spans="1:6" x14ac:dyDescent="0.3">
      <c r="A156" s="15"/>
      <c r="B156" s="17"/>
      <c r="C156" s="1"/>
      <c r="D156" s="1"/>
      <c r="E156" s="1"/>
      <c r="F156" s="1"/>
    </row>
    <row r="157" spans="1:6" x14ac:dyDescent="0.3">
      <c r="A157" s="15"/>
      <c r="B157" s="17"/>
      <c r="C157" s="1"/>
      <c r="D157" s="1"/>
      <c r="E157" s="1"/>
      <c r="F157" s="1"/>
    </row>
    <row r="158" spans="1:6" x14ac:dyDescent="0.3">
      <c r="A158" s="11"/>
      <c r="B158" s="20"/>
      <c r="C158" s="12"/>
      <c r="D158" s="12"/>
      <c r="E158" s="1"/>
      <c r="F158" s="1"/>
    </row>
    <row r="159" spans="1:6" x14ac:dyDescent="0.3">
      <c r="A159" s="15"/>
      <c r="B159" s="17"/>
      <c r="C159" s="1"/>
      <c r="D159" s="1"/>
      <c r="E159" s="1"/>
      <c r="F159" s="1"/>
    </row>
    <row r="160" spans="1:6" x14ac:dyDescent="0.3">
      <c r="A160" s="11"/>
      <c r="B160" s="20"/>
      <c r="C160" s="12"/>
      <c r="D160" s="12"/>
      <c r="E160" s="1"/>
      <c r="F160" s="1"/>
    </row>
    <row r="161" spans="1:6" x14ac:dyDescent="0.3">
      <c r="A161" s="15"/>
      <c r="B161" s="17"/>
      <c r="C161" s="1"/>
      <c r="D161" s="1"/>
      <c r="E161" s="1"/>
      <c r="F161" s="1"/>
    </row>
    <row r="162" spans="1:6" x14ac:dyDescent="0.3">
      <c r="A162" s="13"/>
      <c r="B162" s="17"/>
      <c r="C162" s="1"/>
      <c r="D162" s="1"/>
      <c r="E162" s="1"/>
      <c r="F162" s="1"/>
    </row>
    <row r="163" spans="1:6" x14ac:dyDescent="0.3">
      <c r="A163" s="15"/>
      <c r="B163" s="17"/>
      <c r="C163" s="1"/>
      <c r="D163" s="1"/>
      <c r="E163" s="1"/>
      <c r="F163" s="1"/>
    </row>
    <row r="164" spans="1:6" x14ac:dyDescent="0.3">
      <c r="A164" s="15"/>
      <c r="B164" s="17"/>
      <c r="C164" s="1"/>
      <c r="D164" s="1"/>
      <c r="E164" s="1"/>
      <c r="F164" s="1"/>
    </row>
    <row r="165" spans="1:6" x14ac:dyDescent="0.3">
      <c r="A165" s="13"/>
      <c r="B165" s="17"/>
      <c r="C165" s="1"/>
      <c r="D165" s="1"/>
      <c r="E165" s="1"/>
      <c r="F165" s="1"/>
    </row>
    <row r="166" spans="1:6" x14ac:dyDescent="0.3">
      <c r="A166" s="11"/>
      <c r="B166" s="20"/>
      <c r="C166" s="12"/>
      <c r="D166" s="12"/>
      <c r="E166" s="1"/>
      <c r="F166" s="1"/>
    </row>
    <row r="167" spans="1:6" x14ac:dyDescent="0.3">
      <c r="A167" s="11"/>
      <c r="B167" s="20"/>
      <c r="C167" s="12"/>
      <c r="D167" s="12"/>
      <c r="E167" s="1"/>
      <c r="F167" s="1"/>
    </row>
    <row r="168" spans="1:6" x14ac:dyDescent="0.3">
      <c r="A168" s="11"/>
      <c r="B168" s="20"/>
      <c r="C168" s="12"/>
      <c r="D168" s="12"/>
      <c r="E168" s="1"/>
      <c r="F168" s="1"/>
    </row>
    <row r="169" spans="1:6" x14ac:dyDescent="0.3">
      <c r="A169" s="13"/>
      <c r="B169" s="17"/>
      <c r="C169" s="1"/>
      <c r="D169" s="1"/>
      <c r="E169" s="1"/>
      <c r="F169" s="1"/>
    </row>
    <row r="170" spans="1:6" x14ac:dyDescent="0.3">
      <c r="A170" s="11"/>
      <c r="B170" s="20"/>
      <c r="C170" s="12"/>
      <c r="D170" s="12"/>
      <c r="E170" s="1"/>
      <c r="F170" s="1"/>
    </row>
    <row r="171" spans="1:6" x14ac:dyDescent="0.3">
      <c r="A171" s="15"/>
      <c r="B171" s="17"/>
      <c r="C171" s="1"/>
      <c r="D171" s="1"/>
      <c r="E171" s="1"/>
      <c r="F171" s="1"/>
    </row>
    <row r="172" spans="1:6" x14ac:dyDescent="0.3">
      <c r="A172" s="11"/>
      <c r="B172" s="20"/>
      <c r="C172" s="12"/>
      <c r="D172" s="12"/>
      <c r="E172" s="1"/>
      <c r="F172" s="1"/>
    </row>
    <row r="173" spans="1:6" x14ac:dyDescent="0.3">
      <c r="A173" s="15"/>
      <c r="B173" s="17"/>
      <c r="C173" s="1"/>
      <c r="D173" s="1"/>
      <c r="E173" s="1"/>
      <c r="F173" s="1"/>
    </row>
    <row r="174" spans="1:6" x14ac:dyDescent="0.3">
      <c r="A174" s="15"/>
      <c r="B174" s="17"/>
      <c r="C174" s="1"/>
      <c r="D174" s="1"/>
      <c r="E174" s="1"/>
      <c r="F174" s="1"/>
    </row>
    <row r="175" spans="1:6" x14ac:dyDescent="0.3">
      <c r="A175" s="15"/>
      <c r="B175" s="17"/>
      <c r="C175" s="1"/>
      <c r="D175" s="1"/>
      <c r="E175" s="1"/>
      <c r="F175" s="1"/>
    </row>
    <row r="176" spans="1:6" x14ac:dyDescent="0.3">
      <c r="A176" s="15"/>
      <c r="B176" s="17"/>
      <c r="C176" s="1"/>
      <c r="D176" s="1"/>
      <c r="E176" s="1"/>
      <c r="F176" s="1"/>
    </row>
    <row r="177" spans="1:6" x14ac:dyDescent="0.3">
      <c r="A177" s="15"/>
      <c r="B177" s="17"/>
      <c r="C177" s="1"/>
      <c r="D177" s="1"/>
      <c r="E177" s="1"/>
      <c r="F177" s="1"/>
    </row>
    <row r="178" spans="1:6" x14ac:dyDescent="0.3">
      <c r="A178" s="11"/>
      <c r="B178" s="20"/>
      <c r="C178" s="12"/>
      <c r="D178" s="12"/>
      <c r="E178" s="1"/>
      <c r="F178" s="1"/>
    </row>
    <row r="179" spans="1:6" x14ac:dyDescent="0.3">
      <c r="A179" s="11"/>
      <c r="B179" s="20"/>
      <c r="C179" s="12"/>
      <c r="D179" s="12"/>
      <c r="E179" s="1"/>
      <c r="F179" s="1"/>
    </row>
    <row r="180" spans="1:6" x14ac:dyDescent="0.3">
      <c r="A180" s="15"/>
      <c r="B180" s="17"/>
      <c r="C180" s="1"/>
      <c r="D180" s="1"/>
      <c r="E180" s="1"/>
      <c r="F180" s="1"/>
    </row>
    <row r="181" spans="1:6" x14ac:dyDescent="0.3">
      <c r="A181" s="15"/>
      <c r="B181" s="17"/>
      <c r="C181" s="1"/>
      <c r="D181" s="1"/>
      <c r="E181" s="1"/>
      <c r="F181" s="1"/>
    </row>
    <row r="182" spans="1:6" x14ac:dyDescent="0.3">
      <c r="A182" s="15"/>
      <c r="B182" s="17"/>
      <c r="C182" s="1"/>
      <c r="D182" s="1"/>
      <c r="E182" s="1"/>
      <c r="F182" s="1"/>
    </row>
    <row r="183" spans="1:6" x14ac:dyDescent="0.3">
      <c r="A183" s="11"/>
      <c r="B183" s="20"/>
      <c r="C183" s="12"/>
      <c r="D183" s="12"/>
      <c r="E183" s="1"/>
      <c r="F183" s="1"/>
    </row>
    <row r="184" spans="1:6" x14ac:dyDescent="0.3">
      <c r="A184" s="15"/>
      <c r="B184" s="17"/>
      <c r="C184" s="1"/>
      <c r="D184" s="1"/>
      <c r="E184" s="1"/>
      <c r="F184" s="1"/>
    </row>
    <row r="185" spans="1:6" x14ac:dyDescent="0.3">
      <c r="A185" s="11"/>
      <c r="B185" s="20"/>
      <c r="C185" s="12"/>
      <c r="D185" s="12"/>
      <c r="E185" s="1"/>
      <c r="F185" s="1"/>
    </row>
    <row r="186" spans="1:6" x14ac:dyDescent="0.3">
      <c r="A186" s="13"/>
      <c r="B186" s="17"/>
      <c r="C186" s="1"/>
      <c r="D186" s="1"/>
      <c r="E186" s="1"/>
      <c r="F186" s="1"/>
    </row>
    <row r="187" spans="1:6" x14ac:dyDescent="0.3">
      <c r="A187" s="15"/>
      <c r="B187" s="17"/>
      <c r="C187" s="1"/>
      <c r="D187" s="1"/>
      <c r="E187" s="1"/>
      <c r="F187" s="1"/>
    </row>
    <row r="188" spans="1:6" x14ac:dyDescent="0.3">
      <c r="A188" s="11"/>
      <c r="B188" s="20"/>
      <c r="C188" s="12"/>
      <c r="D188" s="12"/>
      <c r="E188" s="1"/>
      <c r="F188" s="1"/>
    </row>
    <row r="189" spans="1:6" x14ac:dyDescent="0.3">
      <c r="A189" s="11"/>
      <c r="B189" s="20"/>
      <c r="C189" s="12"/>
      <c r="D189" s="12"/>
      <c r="E189" s="1"/>
      <c r="F189" s="1"/>
    </row>
    <row r="190" spans="1:6" x14ac:dyDescent="0.3">
      <c r="A190" s="15"/>
      <c r="B190" s="17"/>
      <c r="C190" s="1"/>
      <c r="D190" s="1"/>
      <c r="E190" s="1"/>
      <c r="F190" s="1"/>
    </row>
    <row r="191" spans="1:6" x14ac:dyDescent="0.3">
      <c r="A191" s="15"/>
      <c r="B191" s="17"/>
      <c r="C191" s="1"/>
      <c r="D191" s="1"/>
      <c r="E191" s="1"/>
      <c r="F191" s="1"/>
    </row>
    <row r="192" spans="1:6" x14ac:dyDescent="0.3">
      <c r="A192" s="11"/>
      <c r="B192" s="20"/>
      <c r="C192" s="12"/>
      <c r="D192" s="12"/>
      <c r="E192" s="1"/>
      <c r="F192" s="1"/>
    </row>
    <row r="193" spans="1:6" x14ac:dyDescent="0.3">
      <c r="A193" s="13"/>
      <c r="B193" s="17"/>
      <c r="C193" s="1"/>
      <c r="D193" s="1"/>
      <c r="E193" s="1"/>
      <c r="F193" s="1"/>
    </row>
    <row r="194" spans="1:6" x14ac:dyDescent="0.3">
      <c r="A194" s="11"/>
      <c r="B194" s="20"/>
      <c r="C194" s="12"/>
      <c r="D194" s="12"/>
      <c r="E194" s="1"/>
      <c r="F194" s="1"/>
    </row>
    <row r="195" spans="1:6" x14ac:dyDescent="0.3">
      <c r="A195" s="15"/>
      <c r="B195" s="17"/>
      <c r="C195" s="1"/>
      <c r="D195" s="1"/>
      <c r="E195" s="1"/>
      <c r="F195" s="1"/>
    </row>
    <row r="196" spans="1:6" x14ac:dyDescent="0.3">
      <c r="A196" s="15"/>
      <c r="B196" s="17"/>
      <c r="C196" s="1"/>
      <c r="D196" s="1"/>
      <c r="E196" s="1"/>
      <c r="F196" s="1"/>
    </row>
    <row r="197" spans="1:6" x14ac:dyDescent="0.3">
      <c r="A197" s="15"/>
      <c r="B197" s="17"/>
      <c r="C197" s="1"/>
      <c r="D197" s="1"/>
      <c r="E197" s="1"/>
      <c r="F197" s="1"/>
    </row>
    <row r="198" spans="1:6" x14ac:dyDescent="0.3">
      <c r="A198" s="11"/>
      <c r="B198" s="20"/>
      <c r="C198" s="12"/>
      <c r="D198" s="12"/>
      <c r="E198" s="1"/>
      <c r="F198" s="1"/>
    </row>
    <row r="199" spans="1:6" x14ac:dyDescent="0.3">
      <c r="A199" s="13"/>
      <c r="B199" s="17"/>
      <c r="C199" s="1"/>
      <c r="D199" s="1"/>
      <c r="E199" s="1"/>
      <c r="F199" s="1"/>
    </row>
    <row r="200" spans="1:6" x14ac:dyDescent="0.3">
      <c r="A200" s="13"/>
      <c r="B200" s="17"/>
      <c r="C200" s="1"/>
      <c r="D200" s="1"/>
      <c r="E200" s="1"/>
      <c r="F200" s="1"/>
    </row>
    <row r="201" spans="1:6" x14ac:dyDescent="0.3">
      <c r="A201" s="15"/>
      <c r="B201" s="17"/>
      <c r="C201" s="1"/>
      <c r="D201" s="1"/>
      <c r="E201" s="1"/>
      <c r="F201" s="1"/>
    </row>
    <row r="202" spans="1:6" x14ac:dyDescent="0.3">
      <c r="A202" s="15"/>
      <c r="B202" s="17"/>
      <c r="C202" s="1"/>
      <c r="D202" s="1"/>
      <c r="E202" s="1"/>
      <c r="F202" s="1"/>
    </row>
    <row r="203" spans="1:6" x14ac:dyDescent="0.3">
      <c r="A203" s="15"/>
      <c r="B203" s="17"/>
      <c r="C203" s="1"/>
      <c r="D203" s="1"/>
      <c r="E203" s="1"/>
      <c r="F203" s="1"/>
    </row>
    <row r="204" spans="1:6" x14ac:dyDescent="0.3">
      <c r="A204" s="11"/>
      <c r="B204" s="20"/>
      <c r="C204" s="12"/>
      <c r="D204" s="12"/>
      <c r="E204" s="1"/>
      <c r="F204" s="1"/>
    </row>
    <row r="205" spans="1:6" x14ac:dyDescent="0.3">
      <c r="A205" s="15"/>
      <c r="B205" s="17"/>
      <c r="C205" s="1"/>
      <c r="D205" s="1"/>
      <c r="E205" s="1"/>
      <c r="F205" s="1"/>
    </row>
    <row r="206" spans="1:6" x14ac:dyDescent="0.3">
      <c r="A206" s="15"/>
      <c r="B206" s="17"/>
      <c r="C206" s="1"/>
      <c r="D206" s="1"/>
      <c r="E206" s="1"/>
      <c r="F206" s="1"/>
    </row>
    <row r="207" spans="1:6" x14ac:dyDescent="0.3">
      <c r="A207" s="15"/>
      <c r="B207" s="17"/>
      <c r="C207" s="1"/>
      <c r="D207" s="1"/>
      <c r="E207" s="1"/>
      <c r="F207" s="1"/>
    </row>
    <row r="208" spans="1:6" x14ac:dyDescent="0.3">
      <c r="A208" s="11"/>
      <c r="B208" s="20"/>
      <c r="C208" s="12"/>
      <c r="D208" s="12"/>
      <c r="E208" s="1"/>
      <c r="F208" s="1"/>
    </row>
    <row r="209" spans="1:6" x14ac:dyDescent="0.3">
      <c r="A209" s="15"/>
      <c r="B209" s="17"/>
      <c r="C209" s="1"/>
      <c r="D209" s="1"/>
      <c r="E209" s="1"/>
      <c r="F209" s="1"/>
    </row>
    <row r="210" spans="1:6" x14ac:dyDescent="0.3">
      <c r="A210" s="11"/>
      <c r="B210" s="20"/>
      <c r="C210" s="12"/>
      <c r="D210" s="12"/>
      <c r="E210" s="1"/>
      <c r="F210" s="1"/>
    </row>
    <row r="211" spans="1:6" x14ac:dyDescent="0.3">
      <c r="A211" s="15"/>
      <c r="B211" s="17"/>
      <c r="C211" s="1"/>
      <c r="D211" s="1"/>
      <c r="E211" s="1"/>
      <c r="F211" s="1"/>
    </row>
    <row r="212" spans="1:6" x14ac:dyDescent="0.3">
      <c r="A212" s="15"/>
      <c r="B212" s="17"/>
      <c r="C212" s="1"/>
      <c r="D212" s="1"/>
      <c r="E212" s="1"/>
      <c r="F212" s="1"/>
    </row>
    <row r="213" spans="1:6" x14ac:dyDescent="0.3">
      <c r="A213" s="11"/>
      <c r="B213" s="20"/>
      <c r="C213" s="12"/>
      <c r="D213" s="12"/>
      <c r="E213" s="1"/>
      <c r="F213" s="1"/>
    </row>
    <row r="214" spans="1:6" x14ac:dyDescent="0.3">
      <c r="A214" s="15"/>
      <c r="B214" s="17"/>
      <c r="C214" s="1"/>
      <c r="D214" s="1"/>
      <c r="E214" s="1"/>
      <c r="F214" s="1"/>
    </row>
    <row r="215" spans="1:6" x14ac:dyDescent="0.3">
      <c r="A215" s="15"/>
      <c r="B215" s="17"/>
      <c r="C215" s="1"/>
      <c r="D215" s="1"/>
      <c r="E215" s="1"/>
      <c r="F215" s="1"/>
    </row>
    <row r="216" spans="1:6" x14ac:dyDescent="0.3">
      <c r="A216" s="11"/>
      <c r="B216" s="20"/>
      <c r="C216" s="12"/>
      <c r="D216" s="12"/>
      <c r="E216" s="1"/>
      <c r="F216" s="1"/>
    </row>
    <row r="217" spans="1:6" x14ac:dyDescent="0.3">
      <c r="A217" s="11"/>
      <c r="B217" s="20"/>
      <c r="C217" s="12"/>
      <c r="D217" s="12"/>
      <c r="E217" s="1"/>
      <c r="F217" s="1"/>
    </row>
    <row r="218" spans="1:6" x14ac:dyDescent="0.3">
      <c r="A218" s="11"/>
      <c r="B218" s="20"/>
      <c r="C218" s="12"/>
      <c r="D218" s="12"/>
      <c r="E218" s="1"/>
      <c r="F218" s="1"/>
    </row>
    <row r="219" spans="1:6" x14ac:dyDescent="0.3">
      <c r="A219" s="15"/>
      <c r="B219" s="17"/>
      <c r="C219" s="1"/>
      <c r="D219" s="1"/>
      <c r="E219" s="1"/>
      <c r="F219" s="1"/>
    </row>
    <row r="220" spans="1:6" x14ac:dyDescent="0.3">
      <c r="A220" s="11"/>
      <c r="B220" s="20"/>
      <c r="C220" s="12"/>
      <c r="D220" s="12"/>
      <c r="E220" s="1"/>
      <c r="F220" s="1"/>
    </row>
    <row r="221" spans="1:6" x14ac:dyDescent="0.3">
      <c r="A221" s="11"/>
      <c r="B221" s="20"/>
      <c r="C221" s="12"/>
      <c r="D221" s="12"/>
      <c r="E221" s="1"/>
      <c r="F221" s="1"/>
    </row>
    <row r="222" spans="1:6" x14ac:dyDescent="0.3">
      <c r="A222" s="11"/>
      <c r="B222" s="20"/>
      <c r="C222" s="12"/>
      <c r="D222" s="12"/>
      <c r="E222" s="1"/>
      <c r="F222" s="1"/>
    </row>
    <row r="223" spans="1:6" x14ac:dyDescent="0.3">
      <c r="A223" s="15"/>
      <c r="B223" s="17"/>
      <c r="C223" s="1"/>
      <c r="D223" s="1"/>
      <c r="E223" s="1"/>
      <c r="F223" s="1"/>
    </row>
    <row r="224" spans="1:6" x14ac:dyDescent="0.3">
      <c r="A224" s="15"/>
      <c r="B224" s="17"/>
      <c r="C224" s="1"/>
      <c r="D224" s="1"/>
      <c r="E224" s="1"/>
      <c r="F224" s="1"/>
    </row>
    <row r="225" spans="1:6" x14ac:dyDescent="0.3">
      <c r="A225" s="15"/>
      <c r="B225" s="17"/>
      <c r="C225" s="1"/>
      <c r="D225" s="1"/>
      <c r="E225" s="1"/>
      <c r="F225" s="1"/>
    </row>
    <row r="226" spans="1:6" x14ac:dyDescent="0.3">
      <c r="A226" s="15"/>
      <c r="B226" s="17"/>
      <c r="C226" s="1"/>
      <c r="D226" s="1"/>
      <c r="E226" s="1"/>
      <c r="F226" s="1"/>
    </row>
    <row r="227" spans="1:6" x14ac:dyDescent="0.3">
      <c r="A227" s="15"/>
      <c r="B227" s="17"/>
      <c r="C227" s="1"/>
      <c r="D227" s="1"/>
      <c r="E227" s="1"/>
      <c r="F227" s="1"/>
    </row>
    <row r="228" spans="1:6" x14ac:dyDescent="0.3">
      <c r="A228" s="11"/>
      <c r="B228" s="20"/>
      <c r="C228" s="12"/>
      <c r="D228" s="12"/>
      <c r="E228" s="1"/>
      <c r="F228" s="1"/>
    </row>
    <row r="229" spans="1:6" x14ac:dyDescent="0.3">
      <c r="A229" s="11"/>
      <c r="B229" s="20"/>
      <c r="C229" s="12"/>
      <c r="D229" s="12"/>
      <c r="E229" s="1"/>
      <c r="F229" s="1"/>
    </row>
    <row r="230" spans="1:6" x14ac:dyDescent="0.3">
      <c r="A230" s="11"/>
      <c r="B230" s="20"/>
      <c r="C230" s="12"/>
      <c r="D230" s="12"/>
      <c r="E230" s="1"/>
      <c r="F230" s="1"/>
    </row>
    <row r="231" spans="1:6" x14ac:dyDescent="0.3">
      <c r="A231" s="11"/>
      <c r="B231" s="20"/>
      <c r="C231" s="12"/>
      <c r="D231" s="12"/>
      <c r="E231" s="1"/>
      <c r="F231" s="1"/>
    </row>
    <row r="232" spans="1:6" x14ac:dyDescent="0.3">
      <c r="A232" s="11"/>
      <c r="B232" s="20"/>
      <c r="C232" s="12"/>
      <c r="D232" s="12"/>
      <c r="E232" s="1"/>
      <c r="F232" s="1"/>
    </row>
    <row r="233" spans="1:6" x14ac:dyDescent="0.3">
      <c r="A233" s="15"/>
      <c r="B233" s="17"/>
      <c r="C233" s="1"/>
      <c r="D233" s="1"/>
      <c r="E233" s="1"/>
      <c r="F233" s="1"/>
    </row>
    <row r="234" spans="1:6" x14ac:dyDescent="0.3">
      <c r="A234" s="11"/>
      <c r="B234" s="20"/>
      <c r="C234" s="12"/>
      <c r="D234" s="12"/>
      <c r="E234" s="1"/>
      <c r="F234" s="1"/>
    </row>
    <row r="235" spans="1:6" x14ac:dyDescent="0.3">
      <c r="A235" s="13"/>
      <c r="B235" s="17"/>
      <c r="C235" s="1"/>
      <c r="D235" s="1"/>
      <c r="E235" s="1"/>
      <c r="F235" s="1"/>
    </row>
    <row r="236" spans="1:6" x14ac:dyDescent="0.3">
      <c r="A236" s="11"/>
      <c r="B236" s="20"/>
      <c r="C236" s="12"/>
      <c r="D236" s="12"/>
      <c r="E236" s="1"/>
      <c r="F236" s="1"/>
    </row>
    <row r="237" spans="1:6" x14ac:dyDescent="0.3">
      <c r="A237" s="15"/>
      <c r="B237" s="17"/>
      <c r="C237" s="1"/>
      <c r="D237" s="1"/>
      <c r="E237" s="1"/>
      <c r="F237" s="1"/>
    </row>
    <row r="238" spans="1:6" x14ac:dyDescent="0.3">
      <c r="A238" s="15"/>
      <c r="B238" s="17"/>
      <c r="C238" s="1"/>
      <c r="D238" s="1"/>
      <c r="E238" s="1"/>
      <c r="F238" s="1"/>
    </row>
    <row r="239" spans="1:6" x14ac:dyDescent="0.3">
      <c r="A239" s="11"/>
      <c r="B239" s="20"/>
      <c r="C239" s="12"/>
      <c r="D239" s="12"/>
      <c r="E239" s="1"/>
      <c r="F239" s="1"/>
    </row>
    <row r="240" spans="1:6" x14ac:dyDescent="0.3">
      <c r="A240" s="15"/>
      <c r="B240" s="17"/>
      <c r="C240" s="1"/>
      <c r="D240" s="1"/>
      <c r="E240" s="1"/>
      <c r="F240" s="1"/>
    </row>
    <row r="241" spans="1:6" x14ac:dyDescent="0.3">
      <c r="A241" s="15"/>
      <c r="B241" s="17"/>
      <c r="C241" s="1"/>
      <c r="D241" s="1"/>
      <c r="E241" s="1"/>
      <c r="F241" s="1"/>
    </row>
    <row r="242" spans="1:6" x14ac:dyDescent="0.3">
      <c r="A242" s="13"/>
      <c r="B242" s="17"/>
      <c r="C242" s="1"/>
      <c r="D242" s="1"/>
      <c r="E242" s="1"/>
      <c r="F242" s="1"/>
    </row>
    <row r="243" spans="1:6" x14ac:dyDescent="0.3">
      <c r="A243" s="15"/>
      <c r="B243" s="17"/>
      <c r="C243" s="1"/>
      <c r="D243" s="1"/>
      <c r="E243" s="1"/>
      <c r="F243" s="1"/>
    </row>
    <row r="244" spans="1:6" x14ac:dyDescent="0.3">
      <c r="A244" s="15"/>
      <c r="B244" s="17"/>
      <c r="C244" s="1"/>
      <c r="D244" s="1"/>
      <c r="E244" s="1"/>
      <c r="F244" s="1"/>
    </row>
    <row r="245" spans="1:6" x14ac:dyDescent="0.3">
      <c r="A245" s="15"/>
      <c r="B245" s="17"/>
      <c r="C245" s="1"/>
      <c r="D245" s="1"/>
      <c r="E245" s="1"/>
      <c r="F245" s="1"/>
    </row>
    <row r="246" spans="1:6" x14ac:dyDescent="0.3">
      <c r="A246" s="13"/>
      <c r="B246" s="17"/>
      <c r="C246" s="1"/>
      <c r="D246" s="1"/>
      <c r="E246" s="1"/>
      <c r="F246" s="1"/>
    </row>
    <row r="247" spans="1:6" x14ac:dyDescent="0.3">
      <c r="A247" s="13"/>
      <c r="B247" s="17"/>
      <c r="C247" s="1"/>
      <c r="D247" s="1"/>
      <c r="E247" s="1"/>
      <c r="F247" s="1"/>
    </row>
    <row r="248" spans="1:6" x14ac:dyDescent="0.3">
      <c r="A248" s="15"/>
      <c r="B248" s="17"/>
      <c r="C248" s="1"/>
      <c r="D248" s="1"/>
      <c r="E248" s="1"/>
      <c r="F248" s="1"/>
    </row>
    <row r="249" spans="1:6" x14ac:dyDescent="0.3">
      <c r="A249" s="15"/>
      <c r="B249" s="17"/>
      <c r="C249" s="1"/>
      <c r="D249" s="1"/>
      <c r="E249" s="1"/>
      <c r="F249" s="1"/>
    </row>
    <row r="250" spans="1:6" x14ac:dyDescent="0.3">
      <c r="A250" s="15"/>
      <c r="B250" s="17"/>
      <c r="C250" s="1"/>
      <c r="D250" s="1"/>
      <c r="E250" s="1"/>
      <c r="F250" s="1"/>
    </row>
    <row r="251" spans="1:6" x14ac:dyDescent="0.3">
      <c r="A251" s="11"/>
      <c r="B251" s="20"/>
      <c r="C251" s="12"/>
      <c r="D251" s="12"/>
      <c r="E251" s="1"/>
      <c r="F251" s="1"/>
    </row>
    <row r="252" spans="1:6" x14ac:dyDescent="0.3">
      <c r="A252" s="15"/>
      <c r="B252" s="17"/>
      <c r="C252" s="1"/>
      <c r="D252" s="1"/>
      <c r="E252" s="1"/>
      <c r="F252" s="1"/>
    </row>
    <row r="253" spans="1:6" x14ac:dyDescent="0.3">
      <c r="A253" s="13"/>
      <c r="B253" s="17"/>
      <c r="C253" s="1"/>
      <c r="D253" s="1"/>
      <c r="E253" s="1"/>
      <c r="F253" s="1"/>
    </row>
    <row r="254" spans="1:6" x14ac:dyDescent="0.3">
      <c r="A254" s="11"/>
      <c r="B254" s="20"/>
      <c r="C254" s="12"/>
      <c r="D254" s="12"/>
      <c r="E254" s="1"/>
      <c r="F254" s="1"/>
    </row>
    <row r="255" spans="1:6" x14ac:dyDescent="0.3">
      <c r="A255" s="11"/>
      <c r="B255" s="20"/>
      <c r="C255" s="12"/>
      <c r="D255" s="12"/>
      <c r="E255" s="1"/>
      <c r="F255" s="1"/>
    </row>
    <row r="256" spans="1:6" x14ac:dyDescent="0.3">
      <c r="A256" s="15"/>
      <c r="B256" s="17"/>
      <c r="C256" s="1"/>
      <c r="D256" s="1"/>
      <c r="E256" s="1"/>
      <c r="F256" s="1"/>
    </row>
    <row r="257" spans="1:6" x14ac:dyDescent="0.3">
      <c r="A257" s="11"/>
      <c r="B257" s="20"/>
      <c r="C257" s="12"/>
      <c r="D257" s="12"/>
      <c r="E257" s="1"/>
      <c r="F257" s="1"/>
    </row>
    <row r="258" spans="1:6" x14ac:dyDescent="0.3">
      <c r="A258" s="15"/>
      <c r="B258" s="17"/>
      <c r="C258" s="1"/>
      <c r="D258" s="1"/>
      <c r="E258" s="1"/>
      <c r="F258" s="1"/>
    </row>
    <row r="259" spans="1:6" x14ac:dyDescent="0.3">
      <c r="A259" s="15"/>
      <c r="B259" s="17"/>
      <c r="C259" s="1"/>
      <c r="D259" s="1"/>
      <c r="E259" s="1"/>
      <c r="F259" s="1"/>
    </row>
    <row r="260" spans="1:6" x14ac:dyDescent="0.3">
      <c r="A260" s="15"/>
      <c r="B260" s="17"/>
      <c r="C260" s="1"/>
      <c r="D260" s="1"/>
      <c r="E260" s="1"/>
      <c r="F260" s="1"/>
    </row>
    <row r="261" spans="1:6" x14ac:dyDescent="0.3">
      <c r="A261" s="13"/>
      <c r="B261" s="17"/>
      <c r="C261" s="1"/>
      <c r="D261" s="1"/>
      <c r="E261" s="1"/>
      <c r="F261" s="1"/>
    </row>
    <row r="262" spans="1:6" x14ac:dyDescent="0.3">
      <c r="A262" s="15"/>
      <c r="B262" s="17"/>
      <c r="C262" s="1"/>
      <c r="D262" s="1"/>
      <c r="E262" s="1"/>
      <c r="F262" s="1"/>
    </row>
    <row r="263" spans="1:6" x14ac:dyDescent="0.3">
      <c r="A263" s="11"/>
      <c r="B263" s="20"/>
      <c r="C263" s="12"/>
      <c r="D263" s="12"/>
      <c r="E263" s="1"/>
      <c r="F263" s="1"/>
    </row>
    <row r="264" spans="1:6" x14ac:dyDescent="0.3">
      <c r="A264" s="15"/>
      <c r="B264" s="17"/>
      <c r="C264" s="1"/>
      <c r="D264" s="1"/>
      <c r="E264" s="1"/>
      <c r="F264" s="1"/>
    </row>
    <row r="265" spans="1:6" x14ac:dyDescent="0.3">
      <c r="A265" s="15"/>
      <c r="B265" s="17"/>
      <c r="C265" s="1"/>
      <c r="D265" s="1"/>
      <c r="E265" s="1"/>
      <c r="F265" s="1"/>
    </row>
    <row r="266" spans="1:6" x14ac:dyDescent="0.3">
      <c r="A266" s="15"/>
      <c r="B266" s="17"/>
      <c r="C266" s="1"/>
      <c r="D266" s="1"/>
      <c r="E266" s="1"/>
      <c r="F266" s="1"/>
    </row>
    <row r="267" spans="1:6" x14ac:dyDescent="0.3">
      <c r="A267" s="15"/>
      <c r="B267" s="17"/>
      <c r="C267" s="1"/>
      <c r="D267" s="1"/>
      <c r="E267" s="1"/>
      <c r="F267" s="1"/>
    </row>
    <row r="268" spans="1:6" x14ac:dyDescent="0.3">
      <c r="A268" s="15"/>
      <c r="B268" s="17"/>
      <c r="C268" s="1"/>
      <c r="D268" s="1"/>
      <c r="E268" s="1"/>
      <c r="F268" s="1"/>
    </row>
    <row r="269" spans="1:6" x14ac:dyDescent="0.3">
      <c r="A269" s="15"/>
      <c r="B269" s="17"/>
      <c r="C269" s="1"/>
      <c r="D269" s="1"/>
      <c r="E269" s="1"/>
      <c r="F269" s="1"/>
    </row>
    <row r="270" spans="1:6" x14ac:dyDescent="0.3">
      <c r="A270" s="15"/>
      <c r="B270" s="17"/>
      <c r="C270" s="1"/>
      <c r="D270" s="1"/>
      <c r="E270" s="1"/>
      <c r="F270" s="1"/>
    </row>
    <row r="271" spans="1:6" x14ac:dyDescent="0.3">
      <c r="A271" s="13"/>
      <c r="B271" s="17"/>
      <c r="C271" s="1"/>
      <c r="D271" s="1"/>
      <c r="E271" s="1"/>
      <c r="F271" s="1"/>
    </row>
    <row r="272" spans="1:6" x14ac:dyDescent="0.3">
      <c r="A272" s="15"/>
      <c r="B272" s="17"/>
      <c r="C272" s="1"/>
      <c r="D272" s="1"/>
      <c r="E272" s="1"/>
      <c r="F272" s="1"/>
    </row>
    <row r="273" spans="1:6" x14ac:dyDescent="0.3">
      <c r="A273" s="13"/>
      <c r="B273" s="17"/>
      <c r="C273" s="1"/>
      <c r="D273" s="1"/>
      <c r="E273" s="1"/>
      <c r="F273" s="1"/>
    </row>
    <row r="274" spans="1:6" x14ac:dyDescent="0.3">
      <c r="A274" s="15"/>
      <c r="B274" s="17"/>
      <c r="C274" s="1"/>
      <c r="D274" s="1"/>
      <c r="E274" s="1"/>
      <c r="F274" s="1"/>
    </row>
    <row r="275" spans="1:6" x14ac:dyDescent="0.3">
      <c r="A275" s="11"/>
      <c r="B275" s="20"/>
      <c r="C275" s="12"/>
      <c r="D275" s="12"/>
      <c r="E275" s="1"/>
      <c r="F275" s="1"/>
    </row>
    <row r="276" spans="1:6" x14ac:dyDescent="0.3">
      <c r="A276" s="11"/>
      <c r="B276" s="20"/>
      <c r="C276" s="12"/>
      <c r="D276" s="12"/>
      <c r="E276" s="1"/>
      <c r="F276" s="1"/>
    </row>
    <row r="277" spans="1:6" x14ac:dyDescent="0.3">
      <c r="A277" s="15"/>
      <c r="B277" s="17"/>
      <c r="C277" s="1"/>
      <c r="D277" s="1"/>
      <c r="E277" s="1"/>
      <c r="F277" s="1"/>
    </row>
    <row r="278" spans="1:6" x14ac:dyDescent="0.3">
      <c r="A278" s="11"/>
      <c r="B278" s="20"/>
      <c r="C278" s="12"/>
      <c r="D278" s="12"/>
      <c r="E278" s="1"/>
      <c r="F278" s="1"/>
    </row>
    <row r="279" spans="1:6" x14ac:dyDescent="0.3">
      <c r="A279" s="11"/>
      <c r="B279" s="20"/>
      <c r="C279" s="12"/>
      <c r="D279" s="12"/>
      <c r="E279" s="1"/>
      <c r="F279" s="1"/>
    </row>
    <row r="280" spans="1:6" x14ac:dyDescent="0.3">
      <c r="A280" s="15"/>
      <c r="B280" s="17"/>
      <c r="C280" s="1"/>
      <c r="D280" s="1"/>
      <c r="E280" s="1"/>
      <c r="F280" s="1"/>
    </row>
    <row r="281" spans="1:6" x14ac:dyDescent="0.3">
      <c r="A281" s="11"/>
      <c r="B281" s="20"/>
      <c r="C281" s="12"/>
      <c r="D281" s="12"/>
      <c r="E281" s="1"/>
      <c r="F281" s="1"/>
    </row>
    <row r="282" spans="1:6" x14ac:dyDescent="0.3">
      <c r="A282" s="15"/>
      <c r="B282" s="17"/>
      <c r="C282" s="1"/>
      <c r="D282" s="1"/>
      <c r="E282" s="1"/>
      <c r="F282" s="1"/>
    </row>
    <row r="283" spans="1:6" x14ac:dyDescent="0.3">
      <c r="A283" s="13"/>
      <c r="B283" s="17"/>
      <c r="C283" s="1"/>
      <c r="D283" s="1"/>
      <c r="E283" s="1"/>
      <c r="F283" s="1"/>
    </row>
    <row r="284" spans="1:6" x14ac:dyDescent="0.3">
      <c r="A284" s="11"/>
      <c r="B284" s="20"/>
      <c r="C284" s="12"/>
      <c r="D284" s="12"/>
      <c r="E284" s="1"/>
      <c r="F284" s="1"/>
    </row>
    <row r="285" spans="1:6" x14ac:dyDescent="0.3">
      <c r="A285" s="15"/>
      <c r="B285" s="17"/>
      <c r="C285" s="1"/>
      <c r="D285" s="1"/>
      <c r="E285" s="1"/>
      <c r="F285" s="1"/>
    </row>
    <row r="286" spans="1:6" x14ac:dyDescent="0.3">
      <c r="A286" s="11"/>
      <c r="B286" s="20"/>
      <c r="C286" s="12"/>
      <c r="D286" s="12"/>
      <c r="E286" s="1"/>
      <c r="F286" s="1"/>
    </row>
    <row r="287" spans="1:6" x14ac:dyDescent="0.3">
      <c r="A287" s="11"/>
      <c r="B287" s="20"/>
      <c r="C287" s="12"/>
      <c r="D287" s="12"/>
      <c r="E287" s="1"/>
      <c r="F287" s="1"/>
    </row>
    <row r="288" spans="1:6" x14ac:dyDescent="0.3">
      <c r="A288" s="11"/>
      <c r="B288" s="20"/>
      <c r="C288" s="12"/>
      <c r="D288" s="12"/>
      <c r="E288" s="1"/>
      <c r="F288" s="1"/>
    </row>
    <row r="289" spans="1:6" x14ac:dyDescent="0.3">
      <c r="A289" s="15"/>
      <c r="B289" s="17"/>
      <c r="C289" s="1"/>
      <c r="D289" s="1"/>
      <c r="E289" s="1"/>
      <c r="F289" s="1"/>
    </row>
    <row r="290" spans="1:6" x14ac:dyDescent="0.3">
      <c r="A290" s="11"/>
      <c r="B290" s="20"/>
      <c r="C290" s="12"/>
      <c r="D290" s="12"/>
      <c r="E290" s="1"/>
      <c r="F290" s="1"/>
    </row>
    <row r="291" spans="1:6" x14ac:dyDescent="0.3">
      <c r="A291" s="13"/>
      <c r="B291" s="17"/>
      <c r="C291" s="1"/>
      <c r="D291" s="1"/>
      <c r="E291" s="1"/>
      <c r="F291" s="1"/>
    </row>
    <row r="292" spans="1:6" x14ac:dyDescent="0.3">
      <c r="A292" s="15"/>
      <c r="B292" s="17"/>
      <c r="C292" s="1"/>
      <c r="D292" s="1"/>
      <c r="E292" s="1"/>
      <c r="F292" s="1"/>
    </row>
    <row r="293" spans="1:6" x14ac:dyDescent="0.3">
      <c r="A293" s="15"/>
      <c r="B293" s="17"/>
      <c r="C293" s="1"/>
      <c r="D293" s="1"/>
      <c r="E293" s="1"/>
      <c r="F293" s="1"/>
    </row>
    <row r="294" spans="1:6" x14ac:dyDescent="0.3">
      <c r="A294" s="11"/>
      <c r="B294" s="20"/>
      <c r="C294" s="12"/>
      <c r="D294" s="12"/>
      <c r="E294" s="1"/>
      <c r="F294" s="1"/>
    </row>
    <row r="295" spans="1:6" x14ac:dyDescent="0.3">
      <c r="A295" s="15"/>
      <c r="B295" s="17"/>
      <c r="C295" s="1"/>
      <c r="D295" s="1"/>
      <c r="E295" s="1"/>
      <c r="F295" s="1"/>
    </row>
    <row r="296" spans="1:6" x14ac:dyDescent="0.3">
      <c r="A296" s="15"/>
      <c r="B296" s="17"/>
      <c r="C296" s="1"/>
      <c r="D296" s="1"/>
      <c r="E296" s="1"/>
      <c r="F296" s="1"/>
    </row>
    <row r="297" spans="1:6" x14ac:dyDescent="0.3">
      <c r="A297" s="11"/>
      <c r="B297" s="20"/>
      <c r="C297" s="12"/>
      <c r="D297" s="12"/>
      <c r="E297" s="1"/>
      <c r="F297" s="1"/>
    </row>
    <row r="298" spans="1:6" x14ac:dyDescent="0.3">
      <c r="A298" s="11"/>
      <c r="B298" s="20"/>
      <c r="C298" s="12"/>
      <c r="D298" s="12"/>
      <c r="E298" s="1"/>
      <c r="F298" s="1"/>
    </row>
    <row r="299" spans="1:6" x14ac:dyDescent="0.3">
      <c r="A299" s="15"/>
      <c r="B299" s="17"/>
      <c r="C299" s="1"/>
      <c r="D299" s="1"/>
      <c r="E299" s="1"/>
      <c r="F299" s="1"/>
    </row>
    <row r="300" spans="1:6" x14ac:dyDescent="0.3">
      <c r="A300" s="15"/>
      <c r="B300" s="17"/>
      <c r="C300" s="1"/>
      <c r="D300" s="1"/>
      <c r="E300" s="1"/>
      <c r="F300" s="1"/>
    </row>
    <row r="301" spans="1:6" x14ac:dyDescent="0.3">
      <c r="A301" s="11"/>
      <c r="B301" s="20"/>
      <c r="C301" s="12"/>
      <c r="D301" s="12"/>
      <c r="E301" s="1"/>
      <c r="F301" s="1"/>
    </row>
  </sheetData>
  <mergeCells count="1">
    <mergeCell ref="L1:M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B81D7-3E8D-4A0C-B99E-B37C06F3FDA2}">
  <dimension ref="A1:P301"/>
  <sheetViews>
    <sheetView zoomScale="73" zoomScaleNormal="100" workbookViewId="0">
      <selection activeCell="A2" sqref="A2:XFD101"/>
    </sheetView>
  </sheetViews>
  <sheetFormatPr defaultRowHeight="14.4" x14ac:dyDescent="0.3"/>
  <cols>
    <col min="1" max="1" width="44.109375" customWidth="1"/>
    <col min="2" max="4" width="20.6640625" customWidth="1"/>
    <col min="5" max="5" width="17.88671875" customWidth="1"/>
    <col min="6" max="6" width="16.109375" bestFit="1" customWidth="1"/>
    <col min="15" max="15" width="12.88671875" bestFit="1" customWidth="1"/>
    <col min="16" max="16" width="14.5546875" bestFit="1" customWidth="1"/>
  </cols>
  <sheetData>
    <row r="1" spans="1:16" x14ac:dyDescent="0.3">
      <c r="A1" s="14" t="s">
        <v>0</v>
      </c>
      <c r="B1" s="24" t="s">
        <v>1</v>
      </c>
      <c r="C1" s="3" t="s">
        <v>2</v>
      </c>
      <c r="D1" s="3" t="s">
        <v>3</v>
      </c>
      <c r="E1" s="3" t="s">
        <v>4</v>
      </c>
      <c r="F1" s="3" t="s">
        <v>5</v>
      </c>
      <c r="K1" s="18" t="s">
        <v>6</v>
      </c>
      <c r="L1" s="27" t="s">
        <v>7</v>
      </c>
      <c r="M1" s="27"/>
      <c r="N1" s="19" t="s">
        <v>117</v>
      </c>
      <c r="O1" s="19" t="s">
        <v>118</v>
      </c>
      <c r="P1" s="19" t="s">
        <v>119</v>
      </c>
    </row>
    <row r="2" spans="1:16" s="31" customFormat="1" ht="28.8" x14ac:dyDescent="0.3">
      <c r="A2" s="28" t="s">
        <v>8</v>
      </c>
      <c r="B2" s="29">
        <v>0.55000000000000004</v>
      </c>
      <c r="C2" s="30">
        <v>0.55000000000000004</v>
      </c>
      <c r="D2" s="30">
        <f t="shared" ref="D2:D37" si="0">IF(AND(C2 &gt;= (B2-B2*0.01), C2 &lt;= (B2+B2*0.01)), 1, 0)</f>
        <v>1</v>
      </c>
      <c r="E2" s="30" t="s">
        <v>9</v>
      </c>
      <c r="F2" s="30" t="s">
        <v>10</v>
      </c>
      <c r="K2" s="30">
        <v>0.1159</v>
      </c>
      <c r="L2" s="30">
        <v>1804.93</v>
      </c>
      <c r="M2" s="30" t="s">
        <v>144</v>
      </c>
      <c r="N2" s="30">
        <v>309618</v>
      </c>
      <c r="O2" s="30">
        <v>22816</v>
      </c>
      <c r="P2" s="30">
        <v>286802</v>
      </c>
    </row>
    <row r="3" spans="1:16" s="31" customFormat="1" ht="43.2" x14ac:dyDescent="0.3">
      <c r="A3" s="28" t="s">
        <v>11</v>
      </c>
      <c r="B3" s="29">
        <v>4576</v>
      </c>
      <c r="C3" s="30">
        <v>4576</v>
      </c>
      <c r="D3" s="30">
        <f t="shared" si="0"/>
        <v>1</v>
      </c>
      <c r="E3" s="30" t="s">
        <v>12</v>
      </c>
      <c r="F3" s="30" t="s">
        <v>10</v>
      </c>
    </row>
    <row r="4" spans="1:16" s="31" customFormat="1" ht="288" x14ac:dyDescent="0.3">
      <c r="A4" s="28" t="s">
        <v>13</v>
      </c>
      <c r="B4" s="29">
        <v>70</v>
      </c>
      <c r="C4" s="30">
        <v>70.074074074074005</v>
      </c>
      <c r="D4" s="30">
        <f t="shared" si="0"/>
        <v>1</v>
      </c>
      <c r="E4" s="30" t="s">
        <v>9</v>
      </c>
      <c r="F4" s="30" t="s">
        <v>14</v>
      </c>
    </row>
    <row r="5" spans="1:16" s="31" customFormat="1" ht="43.2" x14ac:dyDescent="0.3">
      <c r="A5" s="28" t="s">
        <v>15</v>
      </c>
      <c r="B5" s="29">
        <v>4916</v>
      </c>
      <c r="C5" s="34">
        <v>4916.16</v>
      </c>
      <c r="D5" s="30">
        <f t="shared" si="0"/>
        <v>1</v>
      </c>
      <c r="E5" s="30" t="s">
        <v>12</v>
      </c>
      <c r="F5" s="30" t="s">
        <v>10</v>
      </c>
    </row>
    <row r="6" spans="1:16" s="31" customFormat="1" ht="244.8" x14ac:dyDescent="0.3">
      <c r="A6" s="28" t="s">
        <v>16</v>
      </c>
      <c r="B6" s="29">
        <v>0.25</v>
      </c>
      <c r="C6" s="34">
        <v>0.5</v>
      </c>
      <c r="D6" s="30">
        <f t="shared" si="0"/>
        <v>0</v>
      </c>
      <c r="E6" s="30" t="s">
        <v>12</v>
      </c>
      <c r="F6" s="30" t="s">
        <v>14</v>
      </c>
    </row>
    <row r="7" spans="1:16" s="31" customFormat="1" ht="129.6" x14ac:dyDescent="0.3">
      <c r="A7" s="28" t="s">
        <v>17</v>
      </c>
      <c r="B7" s="29">
        <v>34641</v>
      </c>
      <c r="C7" s="30">
        <v>34641</v>
      </c>
      <c r="D7" s="30">
        <f t="shared" si="0"/>
        <v>1</v>
      </c>
      <c r="E7" s="30" t="s">
        <v>18</v>
      </c>
      <c r="F7" s="30" t="s">
        <v>10</v>
      </c>
    </row>
    <row r="8" spans="1:16" s="31" customFormat="1" ht="115.2" x14ac:dyDescent="0.3">
      <c r="A8" s="28" t="s">
        <v>19</v>
      </c>
      <c r="B8" s="29">
        <v>28490</v>
      </c>
      <c r="C8" s="30">
        <v>2848.97</v>
      </c>
      <c r="D8" s="30">
        <f t="shared" si="0"/>
        <v>0</v>
      </c>
      <c r="E8" s="30" t="s">
        <v>18</v>
      </c>
      <c r="F8" s="30" t="s">
        <v>20</v>
      </c>
    </row>
    <row r="9" spans="1:16" s="31" customFormat="1" ht="172.8" x14ac:dyDescent="0.3">
      <c r="A9" s="28" t="s">
        <v>21</v>
      </c>
      <c r="B9" s="29">
        <v>2008.3</v>
      </c>
      <c r="C9" s="34">
        <v>2008.316</v>
      </c>
      <c r="D9" s="30">
        <f t="shared" si="0"/>
        <v>1</v>
      </c>
      <c r="E9" s="30" t="s">
        <v>9</v>
      </c>
      <c r="F9" s="30" t="s">
        <v>10</v>
      </c>
    </row>
    <row r="10" spans="1:16" s="31" customFormat="1" ht="230.4" x14ac:dyDescent="0.3">
      <c r="A10" s="28" t="s">
        <v>22</v>
      </c>
      <c r="B10" s="29" t="s">
        <v>23</v>
      </c>
      <c r="C10" s="34"/>
      <c r="D10" s="30">
        <f t="shared" si="0"/>
        <v>0</v>
      </c>
      <c r="E10" s="30" t="s">
        <v>18</v>
      </c>
      <c r="F10" s="30" t="s">
        <v>14</v>
      </c>
    </row>
    <row r="11" spans="1:16" s="31" customFormat="1" ht="409.6" x14ac:dyDescent="0.3">
      <c r="A11" s="28" t="s">
        <v>24</v>
      </c>
      <c r="B11" s="29" t="s">
        <v>25</v>
      </c>
      <c r="C11" s="34"/>
      <c r="D11" s="30">
        <f t="shared" si="0"/>
        <v>0</v>
      </c>
      <c r="E11" s="30" t="s">
        <v>12</v>
      </c>
      <c r="F11" s="30" t="s">
        <v>14</v>
      </c>
    </row>
    <row r="12" spans="1:16" s="31" customFormat="1" ht="100.8" x14ac:dyDescent="0.3">
      <c r="A12" s="28" t="s">
        <v>26</v>
      </c>
      <c r="B12" s="29">
        <v>300</v>
      </c>
      <c r="C12" s="30">
        <v>17500</v>
      </c>
      <c r="D12" s="30">
        <f t="shared" si="0"/>
        <v>0</v>
      </c>
      <c r="E12" s="30" t="s">
        <v>18</v>
      </c>
      <c r="F12" s="30" t="s">
        <v>10</v>
      </c>
    </row>
    <row r="13" spans="1:16" s="31" customFormat="1" ht="158.4" x14ac:dyDescent="0.3">
      <c r="A13" s="28" t="s">
        <v>27</v>
      </c>
      <c r="B13" s="29">
        <v>-190</v>
      </c>
      <c r="C13" s="34">
        <v>-190</v>
      </c>
      <c r="D13" s="30">
        <f t="shared" si="0"/>
        <v>0</v>
      </c>
      <c r="E13" s="30" t="s">
        <v>18</v>
      </c>
      <c r="F13" s="30" t="s">
        <v>20</v>
      </c>
    </row>
    <row r="14" spans="1:16" s="31" customFormat="1" ht="72" x14ac:dyDescent="0.3">
      <c r="A14" s="28" t="s">
        <v>28</v>
      </c>
      <c r="B14" s="29">
        <v>5</v>
      </c>
      <c r="C14" s="34">
        <v>5</v>
      </c>
      <c r="D14" s="30">
        <f t="shared" si="0"/>
        <v>1</v>
      </c>
      <c r="E14" s="30" t="s">
        <v>18</v>
      </c>
      <c r="F14" s="30" t="s">
        <v>10</v>
      </c>
    </row>
    <row r="15" spans="1:16" s="31" customFormat="1" ht="216" x14ac:dyDescent="0.3">
      <c r="A15" s="28" t="s">
        <v>29</v>
      </c>
      <c r="B15" s="29">
        <v>1800</v>
      </c>
      <c r="C15" s="34">
        <v>0</v>
      </c>
      <c r="D15" s="30">
        <f t="shared" si="0"/>
        <v>0</v>
      </c>
      <c r="E15" s="30" t="s">
        <v>12</v>
      </c>
      <c r="F15" s="30" t="s">
        <v>14</v>
      </c>
    </row>
    <row r="16" spans="1:16" s="31" customFormat="1" ht="409.6" x14ac:dyDescent="0.3">
      <c r="A16" s="28" t="s">
        <v>30</v>
      </c>
      <c r="B16" s="29" t="s">
        <v>31</v>
      </c>
      <c r="C16" s="34">
        <v>2.77</v>
      </c>
      <c r="D16" s="30">
        <f t="shared" si="0"/>
        <v>1</v>
      </c>
      <c r="E16" s="30" t="s">
        <v>12</v>
      </c>
      <c r="F16" s="30" t="s">
        <v>14</v>
      </c>
    </row>
    <row r="17" spans="1:6" s="31" customFormat="1" ht="158.4" x14ac:dyDescent="0.3">
      <c r="A17" s="28" t="s">
        <v>32</v>
      </c>
      <c r="B17" s="29">
        <v>617451</v>
      </c>
      <c r="C17" s="30">
        <v>617960</v>
      </c>
      <c r="D17" s="30">
        <f t="shared" si="0"/>
        <v>1</v>
      </c>
      <c r="E17" s="30" t="s">
        <v>18</v>
      </c>
      <c r="F17" s="30" t="s">
        <v>20</v>
      </c>
    </row>
    <row r="18" spans="1:6" s="31" customFormat="1" ht="28.8" x14ac:dyDescent="0.3">
      <c r="A18" s="28" t="s">
        <v>33</v>
      </c>
      <c r="B18" s="29">
        <v>3</v>
      </c>
      <c r="C18" s="30">
        <v>9</v>
      </c>
      <c r="D18" s="30">
        <f t="shared" si="0"/>
        <v>0</v>
      </c>
      <c r="E18" s="30" t="s">
        <v>18</v>
      </c>
      <c r="F18" s="30" t="s">
        <v>10</v>
      </c>
    </row>
    <row r="19" spans="1:6" s="31" customFormat="1" ht="100.8" x14ac:dyDescent="0.3">
      <c r="A19" s="28" t="s">
        <v>34</v>
      </c>
      <c r="B19" s="29">
        <v>350</v>
      </c>
      <c r="C19" s="34">
        <v>2094.4469721075202</v>
      </c>
      <c r="D19" s="30">
        <f t="shared" si="0"/>
        <v>0</v>
      </c>
      <c r="E19" s="30" t="s">
        <v>18</v>
      </c>
      <c r="F19" s="30" t="s">
        <v>10</v>
      </c>
    </row>
    <row r="20" spans="1:6" s="31" customFormat="1" ht="129.6" x14ac:dyDescent="0.3">
      <c r="A20" s="28" t="s">
        <v>35</v>
      </c>
      <c r="B20" s="29">
        <v>11859.4</v>
      </c>
      <c r="C20" s="30">
        <v>11859.37</v>
      </c>
      <c r="D20" s="30">
        <f t="shared" si="0"/>
        <v>1</v>
      </c>
      <c r="E20" s="30" t="s">
        <v>18</v>
      </c>
      <c r="F20" s="30" t="s">
        <v>20</v>
      </c>
    </row>
    <row r="21" spans="1:6" s="31" customFormat="1" ht="409.6" x14ac:dyDescent="0.3">
      <c r="A21" s="28" t="s">
        <v>36</v>
      </c>
      <c r="B21" s="29">
        <v>617.54999999999995</v>
      </c>
      <c r="C21" s="30">
        <v>581.52</v>
      </c>
      <c r="D21" s="30">
        <f t="shared" si="0"/>
        <v>0</v>
      </c>
      <c r="E21" s="30" t="s">
        <v>12</v>
      </c>
      <c r="F21" s="30" t="s">
        <v>14</v>
      </c>
    </row>
    <row r="22" spans="1:6" s="31" customFormat="1" ht="86.4" x14ac:dyDescent="0.3">
      <c r="A22" s="28" t="s">
        <v>37</v>
      </c>
      <c r="B22" s="29" t="s">
        <v>38</v>
      </c>
      <c r="C22" s="30">
        <v>4.6500000000000004</v>
      </c>
      <c r="D22" s="30">
        <f t="shared" si="0"/>
        <v>1</v>
      </c>
      <c r="E22" s="30" t="s">
        <v>12</v>
      </c>
      <c r="F22" s="30" t="s">
        <v>20</v>
      </c>
    </row>
    <row r="23" spans="1:6" s="31" customFormat="1" ht="100.8" x14ac:dyDescent="0.3">
      <c r="A23" s="28" t="s">
        <v>39</v>
      </c>
      <c r="B23" s="29">
        <v>3750</v>
      </c>
      <c r="C23" s="30">
        <v>3750</v>
      </c>
      <c r="D23" s="30">
        <f t="shared" si="0"/>
        <v>1</v>
      </c>
      <c r="E23" s="30" t="s">
        <v>12</v>
      </c>
      <c r="F23" s="30" t="s">
        <v>10</v>
      </c>
    </row>
    <row r="24" spans="1:6" s="31" customFormat="1" ht="129.6" x14ac:dyDescent="0.3">
      <c r="A24" s="28" t="s">
        <v>40</v>
      </c>
      <c r="B24" s="29">
        <v>175000</v>
      </c>
      <c r="C24" s="30">
        <v>175000</v>
      </c>
      <c r="D24" s="30">
        <f t="shared" si="0"/>
        <v>1</v>
      </c>
      <c r="E24" s="30" t="s">
        <v>12</v>
      </c>
      <c r="F24" s="30" t="s">
        <v>20</v>
      </c>
    </row>
    <row r="25" spans="1:6" s="31" customFormat="1" ht="43.2" x14ac:dyDescent="0.3">
      <c r="A25" s="28" t="s">
        <v>41</v>
      </c>
      <c r="B25" s="29">
        <v>3600</v>
      </c>
      <c r="C25" s="30">
        <v>3600</v>
      </c>
      <c r="D25" s="30">
        <f t="shared" si="0"/>
        <v>1</v>
      </c>
      <c r="E25" s="30" t="s">
        <v>18</v>
      </c>
      <c r="F25" s="30" t="s">
        <v>10</v>
      </c>
    </row>
    <row r="26" spans="1:6" s="31" customFormat="1" ht="72" x14ac:dyDescent="0.3">
      <c r="A26" s="28" t="s">
        <v>42</v>
      </c>
      <c r="B26" s="29">
        <v>14</v>
      </c>
      <c r="C26" s="30">
        <v>14</v>
      </c>
      <c r="D26" s="30">
        <f t="shared" si="0"/>
        <v>1</v>
      </c>
      <c r="E26" s="30" t="s">
        <v>18</v>
      </c>
      <c r="F26" s="30" t="s">
        <v>10</v>
      </c>
    </row>
    <row r="27" spans="1:6" s="31" customFormat="1" ht="230.4" x14ac:dyDescent="0.3">
      <c r="A27" s="28" t="s">
        <v>43</v>
      </c>
      <c r="B27" s="29">
        <v>19456.599999999999</v>
      </c>
      <c r="C27" s="34">
        <v>19456.62</v>
      </c>
      <c r="D27" s="30">
        <f t="shared" si="0"/>
        <v>1</v>
      </c>
      <c r="E27" s="30" t="s">
        <v>9</v>
      </c>
      <c r="F27" s="30" t="s">
        <v>20</v>
      </c>
    </row>
    <row r="28" spans="1:6" s="31" customFormat="1" ht="230.4" x14ac:dyDescent="0.3">
      <c r="A28" s="28" t="s">
        <v>44</v>
      </c>
      <c r="B28" s="29">
        <v>408.33</v>
      </c>
      <c r="C28" s="30">
        <v>408.3333333333</v>
      </c>
      <c r="D28" s="30">
        <f t="shared" si="0"/>
        <v>1</v>
      </c>
      <c r="E28" s="30" t="s">
        <v>18</v>
      </c>
      <c r="F28" s="30" t="s">
        <v>20</v>
      </c>
    </row>
    <row r="29" spans="1:6" s="31" customFormat="1" ht="43.2" x14ac:dyDescent="0.3">
      <c r="A29" s="28" t="s">
        <v>45</v>
      </c>
      <c r="B29" s="29">
        <v>21</v>
      </c>
      <c r="C29" s="30">
        <v>21</v>
      </c>
      <c r="D29" s="30">
        <f t="shared" si="0"/>
        <v>1</v>
      </c>
      <c r="E29" s="30" t="s">
        <v>18</v>
      </c>
      <c r="F29" s="30" t="s">
        <v>10</v>
      </c>
    </row>
    <row r="30" spans="1:6" s="31" customFormat="1" ht="172.8" x14ac:dyDescent="0.3">
      <c r="A30" s="28" t="s">
        <v>46</v>
      </c>
      <c r="B30" s="35">
        <v>3490.4</v>
      </c>
      <c r="C30" s="30">
        <v>3490.3846149999999</v>
      </c>
      <c r="D30" s="30">
        <f t="shared" si="0"/>
        <v>1</v>
      </c>
      <c r="E30" s="30" t="s">
        <v>9</v>
      </c>
      <c r="F30" s="30" t="s">
        <v>10</v>
      </c>
    </row>
    <row r="31" spans="1:6" s="31" customFormat="1" ht="43.2" x14ac:dyDescent="0.3">
      <c r="A31" s="28" t="s">
        <v>47</v>
      </c>
      <c r="B31" s="29">
        <v>0.75</v>
      </c>
      <c r="C31" s="34">
        <v>0.75</v>
      </c>
      <c r="D31" s="30">
        <f t="shared" si="0"/>
        <v>1</v>
      </c>
      <c r="E31" s="30" t="s">
        <v>18</v>
      </c>
      <c r="F31" s="30" t="s">
        <v>10</v>
      </c>
    </row>
    <row r="32" spans="1:6" s="31" customFormat="1" ht="57.6" x14ac:dyDescent="0.3">
      <c r="A32" s="28" t="s">
        <v>48</v>
      </c>
      <c r="B32" s="29">
        <v>50000</v>
      </c>
      <c r="C32" s="30">
        <v>50000</v>
      </c>
      <c r="D32" s="30">
        <f t="shared" si="0"/>
        <v>1</v>
      </c>
      <c r="E32" s="30" t="s">
        <v>18</v>
      </c>
      <c r="F32" s="30" t="s">
        <v>10</v>
      </c>
    </row>
    <row r="33" spans="1:6" s="31" customFormat="1" ht="302.39999999999998" x14ac:dyDescent="0.3">
      <c r="A33" s="28" t="s">
        <v>49</v>
      </c>
      <c r="B33" s="29">
        <v>74.8</v>
      </c>
      <c r="C33" s="34">
        <v>74.814814814800002</v>
      </c>
      <c r="D33" s="30">
        <f t="shared" si="0"/>
        <v>1</v>
      </c>
      <c r="E33" s="30" t="s">
        <v>12</v>
      </c>
      <c r="F33" s="30" t="s">
        <v>20</v>
      </c>
    </row>
    <row r="34" spans="1:6" s="31" customFormat="1" ht="43.2" x14ac:dyDescent="0.3">
      <c r="A34" s="28" t="s">
        <v>50</v>
      </c>
      <c r="B34" s="29">
        <v>6.42</v>
      </c>
      <c r="C34" s="34">
        <v>6.4204070783018103</v>
      </c>
      <c r="D34" s="30">
        <f t="shared" si="0"/>
        <v>1</v>
      </c>
      <c r="E34" s="30" t="s">
        <v>12</v>
      </c>
      <c r="F34" s="30" t="s">
        <v>20</v>
      </c>
    </row>
    <row r="35" spans="1:6" s="31" customFormat="1" ht="172.8" x14ac:dyDescent="0.3">
      <c r="A35" s="28" t="s">
        <v>51</v>
      </c>
      <c r="B35" s="29">
        <v>27914.09</v>
      </c>
      <c r="C35" s="34">
        <v>27914.09</v>
      </c>
      <c r="D35" s="30">
        <f t="shared" si="0"/>
        <v>1</v>
      </c>
      <c r="E35" s="30" t="s">
        <v>18</v>
      </c>
      <c r="F35" s="30" t="s">
        <v>10</v>
      </c>
    </row>
    <row r="36" spans="1:6" s="31" customFormat="1" ht="57.6" x14ac:dyDescent="0.3">
      <c r="A36" s="28" t="s">
        <v>52</v>
      </c>
      <c r="B36" s="29">
        <v>0.29299999999999998</v>
      </c>
      <c r="C36" s="34">
        <v>0.5</v>
      </c>
      <c r="D36" s="30">
        <f t="shared" si="0"/>
        <v>0</v>
      </c>
      <c r="E36" s="30" t="s">
        <v>9</v>
      </c>
      <c r="F36" s="30" t="s">
        <v>10</v>
      </c>
    </row>
    <row r="37" spans="1:6" s="31" customFormat="1" ht="230.4" x14ac:dyDescent="0.3">
      <c r="A37" s="28" t="s">
        <v>53</v>
      </c>
      <c r="B37" s="29">
        <v>100</v>
      </c>
      <c r="C37" s="34">
        <v>100</v>
      </c>
      <c r="D37" s="30">
        <f t="shared" si="0"/>
        <v>1</v>
      </c>
      <c r="E37" s="30" t="s">
        <v>9</v>
      </c>
      <c r="F37" s="30" t="s">
        <v>10</v>
      </c>
    </row>
    <row r="38" spans="1:6" s="31" customFormat="1" ht="409.6" x14ac:dyDescent="0.3">
      <c r="A38" s="28" t="s">
        <v>54</v>
      </c>
      <c r="B38" s="29">
        <v>15000</v>
      </c>
      <c r="C38" s="30">
        <v>14487</v>
      </c>
      <c r="D38" s="30">
        <f>IF(AND(C38 &gt;= (B38-B38*0.05), C38 &lt;= (B38+B38*0.05)), 1, 0)</f>
        <v>1</v>
      </c>
      <c r="E38" s="30" t="s">
        <v>12</v>
      </c>
      <c r="F38" s="30" t="s">
        <v>14</v>
      </c>
    </row>
    <row r="39" spans="1:6" s="31" customFormat="1" ht="244.8" x14ac:dyDescent="0.3">
      <c r="A39" s="28" t="s">
        <v>55</v>
      </c>
      <c r="B39" s="29">
        <v>0.9</v>
      </c>
      <c r="C39" s="30">
        <v>0.95399999999999996</v>
      </c>
      <c r="D39" s="30">
        <f t="shared" ref="D39:D70" si="1">IF(AND(C39 &gt;= (B39-B39*0.01), C39 &lt;= (B39+B39*0.01)), 1, 0)</f>
        <v>0</v>
      </c>
      <c r="E39" s="30" t="s">
        <v>12</v>
      </c>
      <c r="F39" s="30" t="s">
        <v>14</v>
      </c>
    </row>
    <row r="40" spans="1:6" s="31" customFormat="1" ht="100.8" x14ac:dyDescent="0.3">
      <c r="A40" s="28" t="s">
        <v>56</v>
      </c>
      <c r="B40" s="29">
        <v>6.75</v>
      </c>
      <c r="C40" s="34">
        <v>6.75</v>
      </c>
      <c r="D40" s="30">
        <f t="shared" si="1"/>
        <v>1</v>
      </c>
      <c r="E40" s="30" t="s">
        <v>12</v>
      </c>
      <c r="F40" s="30" t="s">
        <v>10</v>
      </c>
    </row>
    <row r="41" spans="1:6" s="31" customFormat="1" ht="43.2" x14ac:dyDescent="0.3">
      <c r="A41" s="28" t="s">
        <v>57</v>
      </c>
      <c r="B41" s="29">
        <v>176</v>
      </c>
      <c r="C41" s="34">
        <v>176</v>
      </c>
      <c r="D41" s="30">
        <f t="shared" si="1"/>
        <v>1</v>
      </c>
      <c r="E41" s="30" t="s">
        <v>12</v>
      </c>
      <c r="F41" s="30" t="s">
        <v>10</v>
      </c>
    </row>
    <row r="42" spans="1:6" s="31" customFormat="1" ht="43.2" x14ac:dyDescent="0.3">
      <c r="A42" s="28" t="s">
        <v>58</v>
      </c>
      <c r="B42" s="29">
        <v>0.5</v>
      </c>
      <c r="C42" s="30">
        <v>0.5</v>
      </c>
      <c r="D42" s="30">
        <f t="shared" si="1"/>
        <v>1</v>
      </c>
      <c r="E42" s="30" t="s">
        <v>12</v>
      </c>
      <c r="F42" s="30" t="s">
        <v>10</v>
      </c>
    </row>
    <row r="43" spans="1:6" s="31" customFormat="1" ht="115.2" x14ac:dyDescent="0.3">
      <c r="A43" s="28" t="s">
        <v>59</v>
      </c>
      <c r="B43" s="29">
        <v>10000</v>
      </c>
      <c r="C43" s="34">
        <v>10000</v>
      </c>
      <c r="D43" s="30">
        <f t="shared" si="1"/>
        <v>1</v>
      </c>
      <c r="E43" s="30" t="s">
        <v>18</v>
      </c>
      <c r="F43" s="30" t="s">
        <v>10</v>
      </c>
    </row>
    <row r="44" spans="1:6" s="31" customFormat="1" ht="201.6" x14ac:dyDescent="0.3">
      <c r="A44" s="28" t="s">
        <v>60</v>
      </c>
      <c r="B44" s="29">
        <v>89</v>
      </c>
      <c r="C44" s="30">
        <v>89</v>
      </c>
      <c r="D44" s="30">
        <f t="shared" si="1"/>
        <v>1</v>
      </c>
      <c r="E44" s="30" t="s">
        <v>18</v>
      </c>
      <c r="F44" s="30" t="s">
        <v>20</v>
      </c>
    </row>
    <row r="45" spans="1:6" s="31" customFormat="1" ht="409.6" x14ac:dyDescent="0.3">
      <c r="A45" s="28" t="s">
        <v>145</v>
      </c>
      <c r="B45" s="29">
        <v>279</v>
      </c>
      <c r="C45" s="34">
        <v>279</v>
      </c>
      <c r="D45" s="30">
        <f t="shared" si="1"/>
        <v>1</v>
      </c>
      <c r="E45" s="30" t="s">
        <v>12</v>
      </c>
      <c r="F45" s="30" t="s">
        <v>14</v>
      </c>
    </row>
    <row r="46" spans="1:6" s="31" customFormat="1" ht="115.2" x14ac:dyDescent="0.3">
      <c r="A46" s="28" t="s">
        <v>61</v>
      </c>
      <c r="B46" s="29">
        <v>12566</v>
      </c>
      <c r="C46" s="30">
        <v>12560.83</v>
      </c>
      <c r="D46" s="30">
        <f t="shared" si="1"/>
        <v>1</v>
      </c>
      <c r="E46" s="30" t="s">
        <v>18</v>
      </c>
      <c r="F46" s="30" t="s">
        <v>20</v>
      </c>
    </row>
    <row r="47" spans="1:6" s="31" customFormat="1" ht="409.6" x14ac:dyDescent="0.3">
      <c r="A47" s="28" t="s">
        <v>62</v>
      </c>
      <c r="B47" s="29">
        <v>121</v>
      </c>
      <c r="C47" s="30">
        <v>46</v>
      </c>
      <c r="D47" s="30">
        <f t="shared" si="1"/>
        <v>0</v>
      </c>
      <c r="E47" s="30" t="s">
        <v>12</v>
      </c>
      <c r="F47" s="30" t="s">
        <v>14</v>
      </c>
    </row>
    <row r="48" spans="1:6" s="31" customFormat="1" ht="409.6" x14ac:dyDescent="0.3">
      <c r="A48" s="28" t="s">
        <v>63</v>
      </c>
      <c r="B48" s="29">
        <v>48.72</v>
      </c>
      <c r="C48" s="34">
        <v>45.060315134</v>
      </c>
      <c r="D48" s="30">
        <f t="shared" si="1"/>
        <v>0</v>
      </c>
      <c r="E48" s="30" t="s">
        <v>12</v>
      </c>
      <c r="F48" s="30" t="s">
        <v>14</v>
      </c>
    </row>
    <row r="49" spans="1:6" s="31" customFormat="1" ht="43.2" x14ac:dyDescent="0.3">
      <c r="A49" s="28" t="s">
        <v>64</v>
      </c>
      <c r="B49" s="29">
        <v>308.19</v>
      </c>
      <c r="C49" s="34">
        <v>308.19</v>
      </c>
      <c r="D49" s="30">
        <f t="shared" si="1"/>
        <v>1</v>
      </c>
      <c r="E49" s="30" t="s">
        <v>18</v>
      </c>
      <c r="F49" s="30" t="s">
        <v>10</v>
      </c>
    </row>
    <row r="50" spans="1:6" s="31" customFormat="1" ht="115.2" x14ac:dyDescent="0.3">
      <c r="A50" s="28" t="s">
        <v>65</v>
      </c>
      <c r="B50" s="29">
        <v>12500000</v>
      </c>
      <c r="C50" s="30">
        <v>12550000</v>
      </c>
      <c r="D50" s="30">
        <f t="shared" si="1"/>
        <v>1</v>
      </c>
      <c r="E50" s="30" t="s">
        <v>18</v>
      </c>
      <c r="F50" s="30" t="s">
        <v>10</v>
      </c>
    </row>
    <row r="51" spans="1:6" s="31" customFormat="1" ht="244.8" x14ac:dyDescent="0.3">
      <c r="A51" s="28" t="s">
        <v>66</v>
      </c>
      <c r="B51" s="29">
        <v>600</v>
      </c>
      <c r="C51" s="34">
        <v>600</v>
      </c>
      <c r="D51" s="30">
        <f t="shared" si="1"/>
        <v>1</v>
      </c>
      <c r="E51" s="30" t="s">
        <v>18</v>
      </c>
      <c r="F51" s="30" t="s">
        <v>20</v>
      </c>
    </row>
    <row r="52" spans="1:6" s="31" customFormat="1" ht="43.2" x14ac:dyDescent="0.3">
      <c r="A52" s="28" t="s">
        <v>67</v>
      </c>
      <c r="B52" s="29">
        <v>30000</v>
      </c>
      <c r="C52" s="34">
        <v>30000</v>
      </c>
      <c r="D52" s="30">
        <f t="shared" si="1"/>
        <v>1</v>
      </c>
      <c r="E52" s="30" t="s">
        <v>18</v>
      </c>
      <c r="F52" s="30" t="s">
        <v>10</v>
      </c>
    </row>
    <row r="53" spans="1:6" s="31" customFormat="1" ht="409.6" x14ac:dyDescent="0.3">
      <c r="A53" s="28" t="s">
        <v>68</v>
      </c>
      <c r="B53" s="29">
        <v>680</v>
      </c>
      <c r="C53" s="30">
        <v>40000</v>
      </c>
      <c r="D53" s="30">
        <f t="shared" si="1"/>
        <v>0</v>
      </c>
      <c r="E53" s="30" t="s">
        <v>12</v>
      </c>
      <c r="F53" s="30" t="s">
        <v>14</v>
      </c>
    </row>
    <row r="54" spans="1:6" s="31" customFormat="1" ht="57.6" x14ac:dyDescent="0.3">
      <c r="A54" s="28" t="s">
        <v>69</v>
      </c>
      <c r="B54" s="29">
        <v>4.7</v>
      </c>
      <c r="C54" s="30">
        <v>4.6900000000000004</v>
      </c>
      <c r="D54" s="30">
        <f t="shared" si="1"/>
        <v>1</v>
      </c>
      <c r="E54" s="30" t="s">
        <v>18</v>
      </c>
      <c r="F54" s="30" t="s">
        <v>10</v>
      </c>
    </row>
    <row r="55" spans="1:6" s="31" customFormat="1" ht="57.6" x14ac:dyDescent="0.3">
      <c r="A55" s="28" t="s">
        <v>70</v>
      </c>
      <c r="B55" s="29">
        <v>24750</v>
      </c>
      <c r="C55" s="34">
        <v>24750</v>
      </c>
      <c r="D55" s="30">
        <f t="shared" si="1"/>
        <v>1</v>
      </c>
      <c r="E55" s="30" t="s">
        <v>12</v>
      </c>
      <c r="F55" s="30" t="s">
        <v>10</v>
      </c>
    </row>
    <row r="56" spans="1:6" s="31" customFormat="1" ht="100.8" x14ac:dyDescent="0.3">
      <c r="A56" s="28" t="s">
        <v>71</v>
      </c>
      <c r="B56" s="29">
        <v>250000</v>
      </c>
      <c r="C56" s="30">
        <v>625000</v>
      </c>
      <c r="D56" s="30">
        <f t="shared" si="1"/>
        <v>0</v>
      </c>
      <c r="E56" s="30" t="s">
        <v>12</v>
      </c>
      <c r="F56" s="30" t="s">
        <v>20</v>
      </c>
    </row>
    <row r="57" spans="1:6" s="31" customFormat="1" ht="28.8" x14ac:dyDescent="0.3">
      <c r="A57" s="28" t="s">
        <v>72</v>
      </c>
      <c r="B57" s="29">
        <v>0.98029999999999995</v>
      </c>
      <c r="C57" s="34">
        <v>0.98029999999999995</v>
      </c>
      <c r="D57" s="30">
        <f t="shared" si="1"/>
        <v>1</v>
      </c>
      <c r="E57" s="30" t="s">
        <v>18</v>
      </c>
      <c r="F57" s="30" t="s">
        <v>10</v>
      </c>
    </row>
    <row r="58" spans="1:6" s="31" customFormat="1" ht="43.2" x14ac:dyDescent="0.3">
      <c r="A58" s="28" t="s">
        <v>73</v>
      </c>
      <c r="B58" s="29">
        <v>5</v>
      </c>
      <c r="C58" s="30">
        <v>5.0759999999999996</v>
      </c>
      <c r="D58" s="30">
        <f t="shared" si="1"/>
        <v>0</v>
      </c>
      <c r="E58" s="30" t="s">
        <v>18</v>
      </c>
      <c r="F58" s="30" t="s">
        <v>10</v>
      </c>
    </row>
    <row r="59" spans="1:6" s="31" customFormat="1" ht="409.6" x14ac:dyDescent="0.3">
      <c r="A59" s="28" t="s">
        <v>74</v>
      </c>
      <c r="B59" s="29">
        <v>1414</v>
      </c>
      <c r="C59" s="30">
        <v>2645.75</v>
      </c>
      <c r="D59" s="30">
        <f t="shared" si="1"/>
        <v>0</v>
      </c>
      <c r="E59" s="30" t="s">
        <v>12</v>
      </c>
      <c r="F59" s="30" t="s">
        <v>14</v>
      </c>
    </row>
    <row r="60" spans="1:6" s="31" customFormat="1" ht="158.4" x14ac:dyDescent="0.3">
      <c r="A60" s="28" t="s">
        <v>75</v>
      </c>
      <c r="B60" s="29">
        <v>100000</v>
      </c>
      <c r="C60" s="30">
        <v>100000</v>
      </c>
      <c r="D60" s="30">
        <f t="shared" si="1"/>
        <v>1</v>
      </c>
      <c r="E60" s="30" t="s">
        <v>12</v>
      </c>
      <c r="F60" s="30" t="s">
        <v>20</v>
      </c>
    </row>
    <row r="61" spans="1:6" s="31" customFormat="1" ht="216" x14ac:dyDescent="0.3">
      <c r="A61" s="28" t="s">
        <v>76</v>
      </c>
      <c r="B61" s="29">
        <v>94</v>
      </c>
      <c r="C61" s="34">
        <v>94</v>
      </c>
      <c r="D61" s="30">
        <f t="shared" si="1"/>
        <v>1</v>
      </c>
      <c r="E61" s="30" t="s">
        <v>18</v>
      </c>
      <c r="F61" s="30" t="s">
        <v>14</v>
      </c>
    </row>
    <row r="62" spans="1:6" s="31" customFormat="1" ht="43.2" x14ac:dyDescent="0.3">
      <c r="A62" s="28" t="s">
        <v>77</v>
      </c>
      <c r="B62" s="29">
        <v>0.55000000000000004</v>
      </c>
      <c r="C62" s="34">
        <v>0.54545454550000005</v>
      </c>
      <c r="D62" s="30">
        <f t="shared" si="1"/>
        <v>1</v>
      </c>
      <c r="E62" s="30" t="s">
        <v>18</v>
      </c>
      <c r="F62" s="30" t="s">
        <v>10</v>
      </c>
    </row>
    <row r="63" spans="1:6" s="31" customFormat="1" ht="115.2" x14ac:dyDescent="0.3">
      <c r="A63" s="28" t="s">
        <v>78</v>
      </c>
      <c r="B63" s="29">
        <v>375000</v>
      </c>
      <c r="C63" s="34">
        <v>250000</v>
      </c>
      <c r="D63" s="30">
        <f t="shared" si="1"/>
        <v>0</v>
      </c>
      <c r="E63" s="30" t="s">
        <v>12</v>
      </c>
      <c r="F63" s="30" t="s">
        <v>20</v>
      </c>
    </row>
    <row r="64" spans="1:6" s="31" customFormat="1" ht="216" x14ac:dyDescent="0.3">
      <c r="A64" s="28" t="s">
        <v>79</v>
      </c>
      <c r="B64" s="29">
        <v>3.2</v>
      </c>
      <c r="C64" s="34"/>
      <c r="D64" s="30">
        <f t="shared" si="1"/>
        <v>0</v>
      </c>
      <c r="E64" s="30" t="s">
        <v>12</v>
      </c>
      <c r="F64" s="30" t="s">
        <v>20</v>
      </c>
    </row>
    <row r="65" spans="1:6" s="31" customFormat="1" ht="28.8" x14ac:dyDescent="0.3">
      <c r="A65" s="28" t="s">
        <v>80</v>
      </c>
      <c r="B65" s="29">
        <v>15.5</v>
      </c>
      <c r="C65" s="30">
        <v>15.5</v>
      </c>
      <c r="D65" s="30">
        <f t="shared" si="1"/>
        <v>1</v>
      </c>
      <c r="E65" s="30" t="s">
        <v>12</v>
      </c>
      <c r="F65" s="30" t="s">
        <v>10</v>
      </c>
    </row>
    <row r="66" spans="1:6" s="31" customFormat="1" x14ac:dyDescent="0.3">
      <c r="A66" s="28" t="s">
        <v>81</v>
      </c>
      <c r="B66" s="29">
        <v>0.99</v>
      </c>
      <c r="C66" s="34">
        <v>0.99</v>
      </c>
      <c r="D66" s="30">
        <f t="shared" si="1"/>
        <v>1</v>
      </c>
      <c r="E66" s="30" t="s">
        <v>18</v>
      </c>
      <c r="F66" s="30" t="s">
        <v>10</v>
      </c>
    </row>
    <row r="67" spans="1:6" s="31" customFormat="1" ht="28.8" x14ac:dyDescent="0.3">
      <c r="A67" s="28" t="s">
        <v>82</v>
      </c>
      <c r="B67" s="29">
        <v>52</v>
      </c>
      <c r="C67" s="34">
        <v>52.14</v>
      </c>
      <c r="D67" s="30">
        <f t="shared" si="1"/>
        <v>1</v>
      </c>
      <c r="E67" s="30" t="s">
        <v>18</v>
      </c>
      <c r="F67" s="30" t="s">
        <v>10</v>
      </c>
    </row>
    <row r="68" spans="1:6" s="31" customFormat="1" ht="230.4" x14ac:dyDescent="0.3">
      <c r="A68" s="28" t="s">
        <v>83</v>
      </c>
      <c r="B68" s="29">
        <v>382.7</v>
      </c>
      <c r="C68" s="30">
        <v>382.69230769230001</v>
      </c>
      <c r="D68" s="30">
        <f t="shared" si="1"/>
        <v>1</v>
      </c>
      <c r="E68" s="30" t="s">
        <v>18</v>
      </c>
      <c r="F68" s="30" t="s">
        <v>20</v>
      </c>
    </row>
    <row r="69" spans="1:6" s="31" customFormat="1" ht="115.2" x14ac:dyDescent="0.3">
      <c r="A69" s="28" t="s">
        <v>84</v>
      </c>
      <c r="B69" s="29">
        <v>2849</v>
      </c>
      <c r="C69" s="30">
        <v>2848.97</v>
      </c>
      <c r="D69" s="30">
        <f t="shared" si="1"/>
        <v>1</v>
      </c>
      <c r="E69" s="30" t="s">
        <v>18</v>
      </c>
      <c r="F69" s="30" t="s">
        <v>20</v>
      </c>
    </row>
    <row r="70" spans="1:6" s="31" customFormat="1" ht="409.6" x14ac:dyDescent="0.3">
      <c r="A70" s="28" t="s">
        <v>85</v>
      </c>
      <c r="B70" s="29">
        <v>2.5499999999999998</v>
      </c>
      <c r="C70" s="30">
        <v>2.5499999999999998</v>
      </c>
      <c r="D70" s="30">
        <f t="shared" si="1"/>
        <v>1</v>
      </c>
      <c r="E70" s="30" t="s">
        <v>12</v>
      </c>
      <c r="F70" s="30" t="s">
        <v>14</v>
      </c>
    </row>
    <row r="71" spans="1:6" s="31" customFormat="1" ht="72" x14ac:dyDescent="0.3">
      <c r="A71" s="28" t="s">
        <v>86</v>
      </c>
      <c r="B71" s="29">
        <v>2.96</v>
      </c>
      <c r="C71" s="30">
        <v>2.9624999999999999</v>
      </c>
      <c r="D71" s="30">
        <f t="shared" ref="D71:D101" si="2">IF(AND(C71 &gt;= (B71-B71*0.01), C71 &lt;= (B71+B71*0.01)), 1, 0)</f>
        <v>1</v>
      </c>
      <c r="E71" s="30" t="s">
        <v>12</v>
      </c>
      <c r="F71" s="30" t="s">
        <v>10</v>
      </c>
    </row>
    <row r="72" spans="1:6" s="31" customFormat="1" ht="57.6" x14ac:dyDescent="0.3">
      <c r="A72" s="28" t="s">
        <v>87</v>
      </c>
      <c r="B72" s="29">
        <v>107.6</v>
      </c>
      <c r="C72" s="30">
        <v>107.64</v>
      </c>
      <c r="D72" s="30">
        <f t="shared" si="2"/>
        <v>1</v>
      </c>
      <c r="E72" s="30" t="s">
        <v>9</v>
      </c>
      <c r="F72" s="30" t="s">
        <v>10</v>
      </c>
    </row>
    <row r="73" spans="1:6" s="31" customFormat="1" ht="129.6" x14ac:dyDescent="0.3">
      <c r="A73" s="28" t="s">
        <v>88</v>
      </c>
      <c r="B73" s="29">
        <v>250000</v>
      </c>
      <c r="C73" s="30">
        <v>250000</v>
      </c>
      <c r="D73" s="30">
        <f t="shared" si="2"/>
        <v>1</v>
      </c>
      <c r="E73" s="30" t="s">
        <v>12</v>
      </c>
      <c r="F73" s="30" t="s">
        <v>20</v>
      </c>
    </row>
    <row r="74" spans="1:6" s="31" customFormat="1" ht="129.6" x14ac:dyDescent="0.3">
      <c r="A74" s="28" t="s">
        <v>89</v>
      </c>
      <c r="B74" s="29">
        <v>75000</v>
      </c>
      <c r="C74" s="34">
        <v>75000</v>
      </c>
      <c r="D74" s="30">
        <f t="shared" si="2"/>
        <v>1</v>
      </c>
      <c r="E74" s="30" t="s">
        <v>12</v>
      </c>
      <c r="F74" s="30" t="s">
        <v>20</v>
      </c>
    </row>
    <row r="75" spans="1:6" s="31" customFormat="1" ht="100.8" x14ac:dyDescent="0.3">
      <c r="A75" s="28" t="s">
        <v>90</v>
      </c>
      <c r="B75" s="29">
        <v>-125000</v>
      </c>
      <c r="C75" s="30">
        <v>250000</v>
      </c>
      <c r="D75" s="30">
        <f t="shared" si="2"/>
        <v>0</v>
      </c>
      <c r="E75" s="30" t="s">
        <v>12</v>
      </c>
      <c r="F75" s="30" t="s">
        <v>20</v>
      </c>
    </row>
    <row r="76" spans="1:6" s="31" customFormat="1" ht="158.4" x14ac:dyDescent="0.3">
      <c r="A76" s="28" t="s">
        <v>91</v>
      </c>
      <c r="B76" s="29">
        <v>150000</v>
      </c>
      <c r="C76" s="30">
        <v>150000</v>
      </c>
      <c r="D76" s="30">
        <f t="shared" si="2"/>
        <v>1</v>
      </c>
      <c r="E76" s="30" t="s">
        <v>12</v>
      </c>
      <c r="F76" s="30" t="s">
        <v>20</v>
      </c>
    </row>
    <row r="77" spans="1:6" s="31" customFormat="1" ht="43.2" x14ac:dyDescent="0.3">
      <c r="A77" s="28" t="s">
        <v>92</v>
      </c>
      <c r="B77" s="29">
        <f>SQRT(2)</f>
        <v>1.4142135623730951</v>
      </c>
      <c r="C77" s="34">
        <v>1.4142135600000001</v>
      </c>
      <c r="D77" s="30">
        <f t="shared" si="2"/>
        <v>1</v>
      </c>
      <c r="E77" s="30" t="s">
        <v>12</v>
      </c>
      <c r="F77" s="30" t="s">
        <v>10</v>
      </c>
    </row>
    <row r="78" spans="1:6" s="31" customFormat="1" ht="43.2" x14ac:dyDescent="0.3">
      <c r="A78" s="28" t="s">
        <v>93</v>
      </c>
      <c r="B78" s="29">
        <v>300</v>
      </c>
      <c r="C78" s="30">
        <v>300</v>
      </c>
      <c r="D78" s="30">
        <f t="shared" si="2"/>
        <v>1</v>
      </c>
      <c r="E78" s="30" t="s">
        <v>12</v>
      </c>
      <c r="F78" s="30" t="s">
        <v>10</v>
      </c>
    </row>
    <row r="79" spans="1:6" s="31" customFormat="1" ht="216" x14ac:dyDescent="0.3">
      <c r="A79" s="28" t="s">
        <v>94</v>
      </c>
      <c r="B79" s="29">
        <v>112</v>
      </c>
      <c r="C79" s="34">
        <v>112</v>
      </c>
      <c r="D79" s="30">
        <f t="shared" si="2"/>
        <v>1</v>
      </c>
      <c r="E79" s="30" t="s">
        <v>12</v>
      </c>
      <c r="F79" s="30" t="s">
        <v>20</v>
      </c>
    </row>
    <row r="80" spans="1:6" s="31" customFormat="1" ht="28.8" x14ac:dyDescent="0.3">
      <c r="A80" s="28" t="s">
        <v>95</v>
      </c>
      <c r="B80" s="29">
        <v>1470</v>
      </c>
      <c r="C80" s="30">
        <v>1469.69</v>
      </c>
      <c r="D80" s="30">
        <f t="shared" si="2"/>
        <v>1</v>
      </c>
      <c r="E80" s="30" t="s">
        <v>12</v>
      </c>
      <c r="F80" s="30" t="s">
        <v>10</v>
      </c>
    </row>
    <row r="81" spans="1:6" s="31" customFormat="1" ht="409.6" x14ac:dyDescent="0.3">
      <c r="A81" s="28" t="s">
        <v>96</v>
      </c>
      <c r="B81" s="29">
        <v>2457</v>
      </c>
      <c r="C81" s="30">
        <v>2687</v>
      </c>
      <c r="D81" s="30">
        <f t="shared" si="2"/>
        <v>0</v>
      </c>
      <c r="E81" s="30" t="s">
        <v>12</v>
      </c>
      <c r="F81" s="30" t="s">
        <v>14</v>
      </c>
    </row>
    <row r="82" spans="1:6" s="31" customFormat="1" ht="100.8" x14ac:dyDescent="0.3">
      <c r="A82" s="28" t="s">
        <v>97</v>
      </c>
      <c r="B82" s="29">
        <v>48.5</v>
      </c>
      <c r="C82" s="30">
        <v>66.010000000000005</v>
      </c>
      <c r="D82" s="30">
        <f t="shared" si="2"/>
        <v>0</v>
      </c>
      <c r="E82" s="30" t="s">
        <v>18</v>
      </c>
      <c r="F82" s="30" t="s">
        <v>20</v>
      </c>
    </row>
    <row r="83" spans="1:6" s="31" customFormat="1" ht="172.8" x14ac:dyDescent="0.3">
      <c r="A83" s="28" t="s">
        <v>98</v>
      </c>
      <c r="B83" s="29">
        <v>191</v>
      </c>
      <c r="C83" s="30"/>
      <c r="D83" s="30">
        <f t="shared" si="2"/>
        <v>0</v>
      </c>
      <c r="E83" s="30" t="s">
        <v>18</v>
      </c>
      <c r="F83" s="30" t="s">
        <v>20</v>
      </c>
    </row>
    <row r="84" spans="1:6" s="31" customFormat="1" ht="187.2" x14ac:dyDescent="0.3">
      <c r="A84" s="28" t="s">
        <v>99</v>
      </c>
      <c r="B84" s="29">
        <v>10.36</v>
      </c>
      <c r="C84" s="30"/>
      <c r="D84" s="30">
        <f t="shared" si="2"/>
        <v>0</v>
      </c>
      <c r="E84" s="30" t="s">
        <v>12</v>
      </c>
      <c r="F84" s="30" t="s">
        <v>20</v>
      </c>
    </row>
    <row r="85" spans="1:6" s="31" customFormat="1" ht="43.2" x14ac:dyDescent="0.3">
      <c r="A85" s="28" t="s">
        <v>100</v>
      </c>
      <c r="B85" s="29">
        <v>547</v>
      </c>
      <c r="C85" s="34">
        <v>547.5</v>
      </c>
      <c r="D85" s="30">
        <f t="shared" si="2"/>
        <v>1</v>
      </c>
      <c r="E85" s="30" t="s">
        <v>12</v>
      </c>
      <c r="F85" s="30" t="s">
        <v>10</v>
      </c>
    </row>
    <row r="86" spans="1:6" s="31" customFormat="1" ht="115.2" x14ac:dyDescent="0.3">
      <c r="A86" s="28" t="s">
        <v>101</v>
      </c>
      <c r="B86" s="29">
        <v>20000</v>
      </c>
      <c r="C86" s="30">
        <v>20000</v>
      </c>
      <c r="D86" s="30">
        <f t="shared" si="2"/>
        <v>1</v>
      </c>
      <c r="E86" s="30" t="s">
        <v>18</v>
      </c>
      <c r="F86" s="30" t="s">
        <v>10</v>
      </c>
    </row>
    <row r="87" spans="1:6" s="31" customFormat="1" ht="409.6" x14ac:dyDescent="0.3">
      <c r="A87" s="28" t="s">
        <v>102</v>
      </c>
      <c r="B87" s="29">
        <v>0.65</v>
      </c>
      <c r="C87" s="30">
        <v>0.7</v>
      </c>
      <c r="D87" s="30">
        <f t="shared" si="2"/>
        <v>0</v>
      </c>
      <c r="E87" s="30" t="s">
        <v>12</v>
      </c>
      <c r="F87" s="30" t="s">
        <v>14</v>
      </c>
    </row>
    <row r="88" spans="1:6" s="31" customFormat="1" ht="129.6" x14ac:dyDescent="0.3">
      <c r="A88" s="28" t="s">
        <v>103</v>
      </c>
      <c r="B88" s="29">
        <v>17320.5</v>
      </c>
      <c r="C88" s="30">
        <v>34641.016151377502</v>
      </c>
      <c r="D88" s="30">
        <f t="shared" si="2"/>
        <v>0</v>
      </c>
      <c r="E88" s="30" t="s">
        <v>18</v>
      </c>
      <c r="F88" s="30" t="s">
        <v>10</v>
      </c>
    </row>
    <row r="89" spans="1:6" s="31" customFormat="1" ht="43.2" x14ac:dyDescent="0.3">
      <c r="A89" s="28" t="s">
        <v>104</v>
      </c>
      <c r="B89" s="29">
        <v>400</v>
      </c>
      <c r="C89" s="30">
        <v>400</v>
      </c>
      <c r="D89" s="30">
        <f t="shared" si="2"/>
        <v>1</v>
      </c>
      <c r="E89" s="30" t="s">
        <v>12</v>
      </c>
      <c r="F89" s="30" t="s">
        <v>10</v>
      </c>
    </row>
    <row r="90" spans="1:6" s="31" customFormat="1" ht="409.6" x14ac:dyDescent="0.3">
      <c r="A90" s="28" t="s">
        <v>105</v>
      </c>
      <c r="B90" s="29">
        <v>225</v>
      </c>
      <c r="C90" s="30">
        <v>222.3404255319</v>
      </c>
      <c r="D90" s="30">
        <f t="shared" si="2"/>
        <v>0</v>
      </c>
      <c r="E90" s="30" t="s">
        <v>12</v>
      </c>
      <c r="F90" s="30" t="s">
        <v>14</v>
      </c>
    </row>
    <row r="91" spans="1:6" s="31" customFormat="1" ht="216" x14ac:dyDescent="0.3">
      <c r="A91" s="28" t="s">
        <v>106</v>
      </c>
      <c r="B91" s="29">
        <v>303</v>
      </c>
      <c r="C91" s="34">
        <v>302.5</v>
      </c>
      <c r="D91" s="30">
        <f t="shared" si="2"/>
        <v>1</v>
      </c>
      <c r="E91" s="30" t="s">
        <v>18</v>
      </c>
      <c r="F91" s="30" t="s">
        <v>20</v>
      </c>
    </row>
    <row r="92" spans="1:6" s="31" customFormat="1" ht="57.6" x14ac:dyDescent="0.3">
      <c r="A92" s="28" t="s">
        <v>107</v>
      </c>
      <c r="B92" s="29">
        <v>8.8640000000000008</v>
      </c>
      <c r="C92" s="30">
        <v>8.8640000000000008</v>
      </c>
      <c r="D92" s="30">
        <f t="shared" si="2"/>
        <v>1</v>
      </c>
      <c r="E92" s="30" t="s">
        <v>12</v>
      </c>
      <c r="F92" s="30" t="s">
        <v>10</v>
      </c>
    </row>
    <row r="93" spans="1:6" s="31" customFormat="1" ht="28.8" x14ac:dyDescent="0.3">
      <c r="A93" s="28" t="s">
        <v>108</v>
      </c>
      <c r="B93" s="29">
        <v>500</v>
      </c>
      <c r="C93" s="34">
        <v>500</v>
      </c>
      <c r="D93" s="30">
        <f t="shared" si="2"/>
        <v>1</v>
      </c>
      <c r="E93" s="30" t="s">
        <v>18</v>
      </c>
      <c r="F93" s="30" t="s">
        <v>10</v>
      </c>
    </row>
    <row r="94" spans="1:6" s="31" customFormat="1" ht="72" x14ac:dyDescent="0.3">
      <c r="A94" s="28" t="s">
        <v>109</v>
      </c>
      <c r="B94" s="29">
        <v>28</v>
      </c>
      <c r="C94" s="34">
        <v>28</v>
      </c>
      <c r="D94" s="30">
        <f t="shared" si="2"/>
        <v>1</v>
      </c>
      <c r="E94" s="30" t="s">
        <v>12</v>
      </c>
      <c r="F94" s="30" t="s">
        <v>10</v>
      </c>
    </row>
    <row r="95" spans="1:6" s="31" customFormat="1" ht="230.4" x14ac:dyDescent="0.3">
      <c r="A95" s="28" t="s">
        <v>110</v>
      </c>
      <c r="B95" s="29">
        <v>173.2</v>
      </c>
      <c r="C95" s="30">
        <v>173.20508075688701</v>
      </c>
      <c r="D95" s="30">
        <f t="shared" si="2"/>
        <v>1</v>
      </c>
      <c r="E95" s="30" t="s">
        <v>9</v>
      </c>
      <c r="F95" s="30" t="s">
        <v>10</v>
      </c>
    </row>
    <row r="96" spans="1:6" s="31" customFormat="1" ht="273.60000000000002" x14ac:dyDescent="0.3">
      <c r="A96" s="28" t="s">
        <v>111</v>
      </c>
      <c r="B96" s="29">
        <v>18200</v>
      </c>
      <c r="C96" s="34">
        <v>59800</v>
      </c>
      <c r="D96" s="30">
        <f t="shared" si="2"/>
        <v>0</v>
      </c>
      <c r="E96" s="30" t="s">
        <v>9</v>
      </c>
      <c r="F96" s="30" t="s">
        <v>20</v>
      </c>
    </row>
    <row r="97" spans="1:6" s="31" customFormat="1" ht="43.2" x14ac:dyDescent="0.3">
      <c r="A97" s="28" t="s">
        <v>112</v>
      </c>
      <c r="B97" s="29">
        <v>400</v>
      </c>
      <c r="C97" s="30">
        <v>400</v>
      </c>
      <c r="D97" s="30">
        <f t="shared" si="2"/>
        <v>1</v>
      </c>
      <c r="E97" s="30" t="s">
        <v>12</v>
      </c>
      <c r="F97" s="30" t="s">
        <v>10</v>
      </c>
    </row>
    <row r="98" spans="1:6" s="31" customFormat="1" ht="28.8" x14ac:dyDescent="0.3">
      <c r="A98" s="28" t="s">
        <v>113</v>
      </c>
      <c r="B98" s="29">
        <v>2018</v>
      </c>
      <c r="C98" s="34">
        <v>2017.84</v>
      </c>
      <c r="D98" s="30">
        <f t="shared" si="2"/>
        <v>1</v>
      </c>
      <c r="E98" s="30" t="s">
        <v>12</v>
      </c>
      <c r="F98" s="30" t="s">
        <v>10</v>
      </c>
    </row>
    <row r="99" spans="1:6" s="31" customFormat="1" ht="409.6" x14ac:dyDescent="0.3">
      <c r="A99" s="37" t="s">
        <v>114</v>
      </c>
      <c r="B99" s="29">
        <v>29</v>
      </c>
      <c r="C99" s="30"/>
      <c r="D99" s="30">
        <f t="shared" si="2"/>
        <v>0</v>
      </c>
      <c r="E99" s="30" t="s">
        <v>12</v>
      </c>
      <c r="F99" s="30" t="s">
        <v>14</v>
      </c>
    </row>
    <row r="100" spans="1:6" s="31" customFormat="1" ht="43.2" x14ac:dyDescent="0.3">
      <c r="A100" s="28" t="s">
        <v>115</v>
      </c>
      <c r="B100" s="29">
        <v>300</v>
      </c>
      <c r="C100" s="30">
        <v>300</v>
      </c>
      <c r="D100" s="30">
        <f t="shared" si="2"/>
        <v>1</v>
      </c>
      <c r="E100" s="30" t="s">
        <v>12</v>
      </c>
      <c r="F100" s="30" t="s">
        <v>10</v>
      </c>
    </row>
    <row r="101" spans="1:6" s="31" customFormat="1" ht="201.6" x14ac:dyDescent="0.3">
      <c r="A101" s="28" t="s">
        <v>116</v>
      </c>
      <c r="B101" s="29">
        <v>6675</v>
      </c>
      <c r="C101" s="34">
        <v>6826.08</v>
      </c>
      <c r="D101" s="30">
        <f t="shared" si="2"/>
        <v>0</v>
      </c>
      <c r="E101" s="30" t="s">
        <v>18</v>
      </c>
      <c r="F101" s="30" t="s">
        <v>20</v>
      </c>
    </row>
    <row r="102" spans="1:6" x14ac:dyDescent="0.3">
      <c r="B102" s="17"/>
      <c r="C102" s="1"/>
      <c r="D102" s="1"/>
      <c r="E102" s="1"/>
      <c r="F102" s="1"/>
    </row>
    <row r="103" spans="1:6" x14ac:dyDescent="0.3">
      <c r="B103" s="20"/>
      <c r="C103" s="12"/>
      <c r="D103" s="12"/>
      <c r="E103" s="1"/>
      <c r="F103" s="1"/>
    </row>
    <row r="104" spans="1:6" x14ac:dyDescent="0.3">
      <c r="B104" s="17"/>
      <c r="C104" s="1"/>
      <c r="D104" s="1"/>
      <c r="E104" s="1"/>
      <c r="F104" s="1"/>
    </row>
    <row r="105" spans="1:6" x14ac:dyDescent="0.3">
      <c r="B105" s="17"/>
      <c r="C105" s="1"/>
      <c r="D105" s="1"/>
      <c r="E105" s="1"/>
      <c r="F105" s="1"/>
    </row>
    <row r="106" spans="1:6" x14ac:dyDescent="0.3">
      <c r="B106" s="17"/>
      <c r="C106" s="1"/>
      <c r="D106" s="1"/>
      <c r="E106" s="1"/>
      <c r="F106" s="1"/>
    </row>
    <row r="107" spans="1:6" x14ac:dyDescent="0.3">
      <c r="A107" s="11"/>
      <c r="B107" s="20"/>
      <c r="C107" s="12"/>
      <c r="D107" s="12"/>
      <c r="E107" s="1"/>
      <c r="F107" s="1"/>
    </row>
    <row r="108" spans="1:6" x14ac:dyDescent="0.3">
      <c r="A108" s="15"/>
      <c r="B108" s="17"/>
      <c r="C108" s="1"/>
      <c r="D108" s="1"/>
      <c r="E108" s="1"/>
      <c r="F108" s="1"/>
    </row>
    <row r="109" spans="1:6" x14ac:dyDescent="0.3">
      <c r="A109" s="11"/>
      <c r="B109" s="20"/>
      <c r="C109" s="12"/>
      <c r="D109" s="12"/>
      <c r="E109" s="1"/>
      <c r="F109" s="1"/>
    </row>
    <row r="110" spans="1:6" x14ac:dyDescent="0.3">
      <c r="A110" s="11"/>
      <c r="B110" s="20"/>
      <c r="C110" s="12"/>
      <c r="D110" s="12"/>
      <c r="E110" s="1"/>
      <c r="F110" s="1"/>
    </row>
    <row r="111" spans="1:6" x14ac:dyDescent="0.3">
      <c r="A111" s="13"/>
      <c r="B111" s="17"/>
      <c r="C111" s="1"/>
      <c r="D111" s="1"/>
      <c r="E111" s="1"/>
      <c r="F111" s="1"/>
    </row>
    <row r="112" spans="1:6" x14ac:dyDescent="0.3">
      <c r="A112" s="15"/>
      <c r="B112" s="17"/>
      <c r="C112" s="1"/>
      <c r="D112" s="1"/>
      <c r="E112" s="1"/>
      <c r="F112" s="1"/>
    </row>
    <row r="113" spans="1:6" x14ac:dyDescent="0.3">
      <c r="A113" s="11"/>
      <c r="B113" s="20"/>
      <c r="C113" s="12"/>
      <c r="D113" s="12"/>
      <c r="E113" s="1"/>
      <c r="F113" s="1"/>
    </row>
    <row r="114" spans="1:6" x14ac:dyDescent="0.3">
      <c r="A114" s="15"/>
      <c r="B114" s="17"/>
      <c r="C114" s="1"/>
      <c r="D114" s="1"/>
      <c r="E114" s="1"/>
      <c r="F114" s="1"/>
    </row>
    <row r="115" spans="1:6" x14ac:dyDescent="0.3">
      <c r="A115" s="15"/>
      <c r="B115" s="17"/>
      <c r="C115" s="1"/>
      <c r="D115" s="1"/>
      <c r="E115" s="1"/>
      <c r="F115" s="1"/>
    </row>
    <row r="116" spans="1:6" x14ac:dyDescent="0.3">
      <c r="A116" s="15"/>
      <c r="B116" s="17"/>
      <c r="C116" s="1"/>
      <c r="D116" s="1"/>
      <c r="E116" s="1"/>
      <c r="F116" s="1"/>
    </row>
    <row r="117" spans="1:6" x14ac:dyDescent="0.3">
      <c r="A117" s="15"/>
      <c r="B117" s="17"/>
      <c r="C117" s="1"/>
      <c r="D117" s="1"/>
      <c r="E117" s="1"/>
      <c r="F117" s="1"/>
    </row>
    <row r="118" spans="1:6" x14ac:dyDescent="0.3">
      <c r="A118" s="15"/>
      <c r="B118" s="17"/>
      <c r="C118" s="1"/>
      <c r="D118" s="1"/>
      <c r="E118" s="1"/>
      <c r="F118" s="1"/>
    </row>
    <row r="119" spans="1:6" x14ac:dyDescent="0.3">
      <c r="A119" s="15"/>
      <c r="B119" s="17"/>
      <c r="C119" s="1"/>
      <c r="D119" s="1"/>
      <c r="E119" s="1"/>
      <c r="F119" s="1"/>
    </row>
    <row r="120" spans="1:6" x14ac:dyDescent="0.3">
      <c r="A120" s="15"/>
      <c r="B120" s="17"/>
      <c r="C120" s="1"/>
      <c r="D120" s="1"/>
      <c r="E120" s="1"/>
      <c r="F120" s="1"/>
    </row>
    <row r="121" spans="1:6" x14ac:dyDescent="0.3">
      <c r="A121" s="15"/>
      <c r="B121" s="17"/>
      <c r="C121" s="1"/>
      <c r="D121" s="1"/>
      <c r="E121" s="1"/>
      <c r="F121" s="1"/>
    </row>
    <row r="122" spans="1:6" x14ac:dyDescent="0.3">
      <c r="A122" s="11"/>
      <c r="B122" s="20"/>
      <c r="C122" s="12"/>
      <c r="D122" s="12"/>
      <c r="E122" s="1"/>
      <c r="F122" s="1"/>
    </row>
    <row r="123" spans="1:6" x14ac:dyDescent="0.3">
      <c r="A123" s="15"/>
      <c r="B123" s="17"/>
      <c r="C123" s="1"/>
      <c r="D123" s="1"/>
      <c r="E123" s="1"/>
      <c r="F123" s="1"/>
    </row>
    <row r="124" spans="1:6" x14ac:dyDescent="0.3">
      <c r="A124" s="11"/>
      <c r="B124" s="20"/>
      <c r="C124" s="12"/>
      <c r="D124" s="12"/>
      <c r="E124" s="1"/>
      <c r="F124" s="1"/>
    </row>
    <row r="125" spans="1:6" x14ac:dyDescent="0.3">
      <c r="A125" s="11"/>
      <c r="B125" s="20"/>
      <c r="C125" s="12"/>
      <c r="D125" s="12"/>
      <c r="E125" s="1"/>
      <c r="F125" s="1"/>
    </row>
    <row r="126" spans="1:6" x14ac:dyDescent="0.3">
      <c r="A126" s="15"/>
      <c r="B126" s="17"/>
      <c r="C126" s="1"/>
      <c r="D126" s="1"/>
      <c r="E126" s="1"/>
      <c r="F126" s="1"/>
    </row>
    <row r="127" spans="1:6" x14ac:dyDescent="0.3">
      <c r="A127" s="11"/>
      <c r="B127" s="20"/>
      <c r="C127" s="12"/>
      <c r="D127" s="12"/>
      <c r="E127" s="1"/>
      <c r="F127" s="1"/>
    </row>
    <row r="128" spans="1:6" x14ac:dyDescent="0.3">
      <c r="A128" s="11"/>
      <c r="B128" s="20"/>
      <c r="C128" s="12"/>
      <c r="D128" s="12"/>
      <c r="E128" s="1"/>
      <c r="F128" s="1"/>
    </row>
    <row r="129" spans="1:6" x14ac:dyDescent="0.3">
      <c r="A129" s="11"/>
      <c r="B129" s="20"/>
      <c r="C129" s="12"/>
      <c r="D129" s="12"/>
      <c r="E129" s="1"/>
      <c r="F129" s="1"/>
    </row>
    <row r="130" spans="1:6" x14ac:dyDescent="0.3">
      <c r="A130" s="15"/>
      <c r="B130" s="17"/>
      <c r="C130" s="1"/>
      <c r="D130" s="1"/>
      <c r="E130" s="1"/>
      <c r="F130" s="1"/>
    </row>
    <row r="131" spans="1:6" x14ac:dyDescent="0.3">
      <c r="A131" s="15"/>
      <c r="B131" s="17"/>
      <c r="C131" s="1"/>
      <c r="D131" s="1"/>
      <c r="E131" s="1"/>
      <c r="F131" s="1"/>
    </row>
    <row r="132" spans="1:6" x14ac:dyDescent="0.3">
      <c r="A132" s="15"/>
      <c r="B132" s="17"/>
      <c r="C132" s="1"/>
      <c r="D132" s="1"/>
      <c r="E132" s="1"/>
      <c r="F132" s="1"/>
    </row>
    <row r="133" spans="1:6" x14ac:dyDescent="0.3">
      <c r="A133" s="15"/>
      <c r="B133" s="17"/>
      <c r="C133" s="1"/>
      <c r="D133" s="1"/>
      <c r="E133" s="1"/>
      <c r="F133" s="1"/>
    </row>
    <row r="134" spans="1:6" x14ac:dyDescent="0.3">
      <c r="A134" s="15"/>
      <c r="B134" s="17"/>
      <c r="C134" s="1"/>
      <c r="D134" s="1"/>
      <c r="E134" s="1"/>
      <c r="F134" s="1"/>
    </row>
    <row r="135" spans="1:6" x14ac:dyDescent="0.3">
      <c r="A135" s="15"/>
      <c r="B135" s="17"/>
      <c r="C135" s="1"/>
      <c r="D135" s="1"/>
      <c r="E135" s="1"/>
      <c r="F135" s="1"/>
    </row>
    <row r="136" spans="1:6" x14ac:dyDescent="0.3">
      <c r="A136" s="15"/>
      <c r="B136" s="17"/>
      <c r="C136" s="1"/>
      <c r="D136" s="1"/>
      <c r="E136" s="1"/>
      <c r="F136" s="1"/>
    </row>
    <row r="137" spans="1:6" x14ac:dyDescent="0.3">
      <c r="A137" s="15"/>
      <c r="B137" s="17"/>
      <c r="C137" s="1"/>
      <c r="D137" s="1"/>
      <c r="E137" s="1"/>
      <c r="F137" s="1"/>
    </row>
    <row r="138" spans="1:6" x14ac:dyDescent="0.3">
      <c r="A138" s="15"/>
      <c r="B138" s="17"/>
      <c r="C138" s="1"/>
      <c r="D138" s="1"/>
      <c r="E138" s="1"/>
      <c r="F138" s="1"/>
    </row>
    <row r="139" spans="1:6" x14ac:dyDescent="0.3">
      <c r="A139" s="15"/>
      <c r="B139" s="17"/>
      <c r="C139" s="1"/>
      <c r="D139" s="1"/>
      <c r="E139" s="1"/>
      <c r="F139" s="1"/>
    </row>
    <row r="140" spans="1:6" x14ac:dyDescent="0.3">
      <c r="A140" s="15"/>
      <c r="B140" s="17"/>
      <c r="C140" s="1"/>
      <c r="D140" s="1"/>
      <c r="E140" s="1"/>
      <c r="F140" s="1"/>
    </row>
    <row r="141" spans="1:6" x14ac:dyDescent="0.3">
      <c r="A141" s="15"/>
      <c r="B141" s="17"/>
      <c r="C141" s="1"/>
      <c r="D141" s="1"/>
      <c r="E141" s="1"/>
      <c r="F141" s="1"/>
    </row>
    <row r="142" spans="1:6" x14ac:dyDescent="0.3">
      <c r="A142" s="11"/>
      <c r="B142" s="20"/>
      <c r="C142" s="12"/>
      <c r="D142" s="12"/>
      <c r="E142" s="1"/>
      <c r="F142" s="1"/>
    </row>
    <row r="143" spans="1:6" x14ac:dyDescent="0.3">
      <c r="A143" s="15"/>
      <c r="B143" s="17"/>
      <c r="C143" s="1"/>
      <c r="D143" s="1"/>
      <c r="E143" s="1"/>
      <c r="F143" s="1"/>
    </row>
    <row r="144" spans="1:6" x14ac:dyDescent="0.3">
      <c r="A144" s="11"/>
      <c r="B144" s="20"/>
      <c r="C144" s="12"/>
      <c r="D144" s="12"/>
      <c r="E144" s="1"/>
      <c r="F144" s="1"/>
    </row>
    <row r="145" spans="1:6" x14ac:dyDescent="0.3">
      <c r="A145" s="10"/>
      <c r="B145" s="17"/>
      <c r="C145" s="1"/>
      <c r="D145" s="1"/>
      <c r="E145" s="1"/>
      <c r="F145" s="1"/>
    </row>
    <row r="146" spans="1:6" x14ac:dyDescent="0.3">
      <c r="A146" s="11"/>
      <c r="B146" s="20"/>
      <c r="C146" s="12"/>
      <c r="D146" s="12"/>
      <c r="E146" s="1"/>
      <c r="F146" s="1"/>
    </row>
    <row r="147" spans="1:6" x14ac:dyDescent="0.3">
      <c r="A147" s="11"/>
      <c r="B147" s="20"/>
      <c r="C147" s="12"/>
      <c r="D147" s="12"/>
      <c r="E147" s="1"/>
      <c r="F147" s="1"/>
    </row>
    <row r="148" spans="1:6" x14ac:dyDescent="0.3">
      <c r="A148" s="15"/>
      <c r="B148" s="17"/>
      <c r="C148" s="1"/>
      <c r="D148" s="1"/>
      <c r="E148" s="1"/>
      <c r="F148" s="1"/>
    </row>
    <row r="149" spans="1:6" x14ac:dyDescent="0.3">
      <c r="A149" s="15"/>
      <c r="B149" s="17"/>
      <c r="C149" s="1"/>
      <c r="D149" s="1"/>
      <c r="E149" s="1"/>
      <c r="F149" s="1"/>
    </row>
    <row r="150" spans="1:6" x14ac:dyDescent="0.3">
      <c r="A150" s="15"/>
      <c r="B150" s="17"/>
      <c r="C150" s="1"/>
      <c r="D150" s="1"/>
      <c r="E150" s="1"/>
      <c r="F150" s="1"/>
    </row>
    <row r="151" spans="1:6" x14ac:dyDescent="0.3">
      <c r="A151" s="13"/>
      <c r="B151" s="17"/>
      <c r="C151" s="1"/>
      <c r="D151" s="1"/>
      <c r="E151" s="1"/>
      <c r="F151" s="1"/>
    </row>
    <row r="152" spans="1:6" x14ac:dyDescent="0.3">
      <c r="A152" s="15"/>
      <c r="B152" s="17"/>
      <c r="C152" s="1"/>
      <c r="D152" s="1"/>
      <c r="E152" s="1"/>
      <c r="F152" s="1"/>
    </row>
    <row r="153" spans="1:6" x14ac:dyDescent="0.3">
      <c r="A153" s="15"/>
      <c r="B153" s="17"/>
      <c r="C153" s="1"/>
      <c r="D153" s="1"/>
      <c r="E153" s="1"/>
      <c r="F153" s="1"/>
    </row>
    <row r="154" spans="1:6" x14ac:dyDescent="0.3">
      <c r="A154" s="11"/>
      <c r="B154" s="20"/>
      <c r="C154" s="12"/>
      <c r="D154" s="12"/>
      <c r="E154" s="1"/>
      <c r="F154" s="1"/>
    </row>
    <row r="155" spans="1:6" x14ac:dyDescent="0.3">
      <c r="A155" s="11"/>
      <c r="B155" s="20"/>
      <c r="C155" s="12"/>
      <c r="D155" s="12"/>
      <c r="E155" s="1"/>
      <c r="F155" s="1"/>
    </row>
    <row r="156" spans="1:6" x14ac:dyDescent="0.3">
      <c r="A156" s="15"/>
      <c r="B156" s="17"/>
      <c r="C156" s="1"/>
      <c r="D156" s="1"/>
      <c r="E156" s="1"/>
      <c r="F156" s="1"/>
    </row>
    <row r="157" spans="1:6" x14ac:dyDescent="0.3">
      <c r="A157" s="15"/>
      <c r="B157" s="17"/>
      <c r="C157" s="1"/>
      <c r="D157" s="1"/>
      <c r="E157" s="1"/>
      <c r="F157" s="1"/>
    </row>
    <row r="158" spans="1:6" x14ac:dyDescent="0.3">
      <c r="A158" s="11"/>
      <c r="B158" s="20"/>
      <c r="C158" s="12"/>
      <c r="D158" s="12"/>
      <c r="E158" s="1"/>
      <c r="F158" s="1"/>
    </row>
    <row r="159" spans="1:6" x14ac:dyDescent="0.3">
      <c r="A159" s="15"/>
      <c r="B159" s="17"/>
      <c r="C159" s="1"/>
      <c r="D159" s="1"/>
      <c r="E159" s="1"/>
      <c r="F159" s="1"/>
    </row>
    <row r="160" spans="1:6" x14ac:dyDescent="0.3">
      <c r="A160" s="11"/>
      <c r="B160" s="20"/>
      <c r="C160" s="12"/>
      <c r="D160" s="12"/>
      <c r="E160" s="1"/>
      <c r="F160" s="1"/>
    </row>
    <row r="161" spans="1:6" x14ac:dyDescent="0.3">
      <c r="A161" s="15"/>
      <c r="B161" s="17"/>
      <c r="C161" s="1"/>
      <c r="D161" s="1"/>
      <c r="E161" s="1"/>
      <c r="F161" s="1"/>
    </row>
    <row r="162" spans="1:6" x14ac:dyDescent="0.3">
      <c r="A162" s="13"/>
      <c r="B162" s="17"/>
      <c r="C162" s="1"/>
      <c r="D162" s="1"/>
      <c r="E162" s="1"/>
      <c r="F162" s="1"/>
    </row>
    <row r="163" spans="1:6" x14ac:dyDescent="0.3">
      <c r="A163" s="15"/>
      <c r="B163" s="17"/>
      <c r="C163" s="1"/>
      <c r="D163" s="1"/>
      <c r="E163" s="1"/>
      <c r="F163" s="1"/>
    </row>
    <row r="164" spans="1:6" x14ac:dyDescent="0.3">
      <c r="A164" s="15"/>
      <c r="B164" s="17"/>
      <c r="C164" s="1"/>
      <c r="D164" s="1"/>
      <c r="E164" s="1"/>
      <c r="F164" s="1"/>
    </row>
    <row r="165" spans="1:6" x14ac:dyDescent="0.3">
      <c r="A165" s="13"/>
      <c r="B165" s="17"/>
      <c r="C165" s="1"/>
      <c r="D165" s="1"/>
      <c r="E165" s="1"/>
      <c r="F165" s="1"/>
    </row>
    <row r="166" spans="1:6" x14ac:dyDescent="0.3">
      <c r="A166" s="11"/>
      <c r="B166" s="20"/>
      <c r="C166" s="12"/>
      <c r="D166" s="12"/>
      <c r="E166" s="1"/>
      <c r="F166" s="1"/>
    </row>
    <row r="167" spans="1:6" x14ac:dyDescent="0.3">
      <c r="A167" s="11"/>
      <c r="B167" s="20"/>
      <c r="C167" s="12"/>
      <c r="D167" s="12"/>
      <c r="E167" s="1"/>
      <c r="F167" s="1"/>
    </row>
    <row r="168" spans="1:6" x14ac:dyDescent="0.3">
      <c r="A168" s="11"/>
      <c r="B168" s="20"/>
      <c r="C168" s="12"/>
      <c r="D168" s="12"/>
      <c r="E168" s="1"/>
      <c r="F168" s="1"/>
    </row>
    <row r="169" spans="1:6" x14ac:dyDescent="0.3">
      <c r="A169" s="13"/>
      <c r="B169" s="17"/>
      <c r="C169" s="1"/>
      <c r="D169" s="1"/>
      <c r="E169" s="1"/>
      <c r="F169" s="1"/>
    </row>
    <row r="170" spans="1:6" x14ac:dyDescent="0.3">
      <c r="A170" s="11"/>
      <c r="B170" s="20"/>
      <c r="C170" s="12"/>
      <c r="D170" s="12"/>
      <c r="E170" s="1"/>
      <c r="F170" s="1"/>
    </row>
    <row r="171" spans="1:6" x14ac:dyDescent="0.3">
      <c r="A171" s="15"/>
      <c r="B171" s="17"/>
      <c r="C171" s="1"/>
      <c r="D171" s="1"/>
      <c r="E171" s="1"/>
      <c r="F171" s="1"/>
    </row>
    <row r="172" spans="1:6" x14ac:dyDescent="0.3">
      <c r="A172" s="11"/>
      <c r="B172" s="20"/>
      <c r="C172" s="12"/>
      <c r="D172" s="12"/>
      <c r="E172" s="1"/>
      <c r="F172" s="1"/>
    </row>
    <row r="173" spans="1:6" x14ac:dyDescent="0.3">
      <c r="A173" s="15"/>
      <c r="B173" s="17"/>
      <c r="C173" s="1"/>
      <c r="D173" s="1"/>
      <c r="E173" s="1"/>
      <c r="F173" s="1"/>
    </row>
    <row r="174" spans="1:6" x14ac:dyDescent="0.3">
      <c r="A174" s="15"/>
      <c r="B174" s="17"/>
      <c r="C174" s="1"/>
      <c r="D174" s="1"/>
      <c r="E174" s="1"/>
      <c r="F174" s="1"/>
    </row>
    <row r="175" spans="1:6" x14ac:dyDescent="0.3">
      <c r="A175" s="15"/>
      <c r="B175" s="17"/>
      <c r="C175" s="1"/>
      <c r="D175" s="1"/>
      <c r="E175" s="1"/>
      <c r="F175" s="1"/>
    </row>
    <row r="176" spans="1:6" x14ac:dyDescent="0.3">
      <c r="A176" s="15"/>
      <c r="B176" s="17"/>
      <c r="C176" s="1"/>
      <c r="D176" s="1"/>
      <c r="E176" s="1"/>
      <c r="F176" s="1"/>
    </row>
    <row r="177" spans="1:6" x14ac:dyDescent="0.3">
      <c r="A177" s="15"/>
      <c r="B177" s="17"/>
      <c r="C177" s="1"/>
      <c r="D177" s="1"/>
      <c r="E177" s="1"/>
      <c r="F177" s="1"/>
    </row>
    <row r="178" spans="1:6" x14ac:dyDescent="0.3">
      <c r="A178" s="11"/>
      <c r="B178" s="20"/>
      <c r="C178" s="12"/>
      <c r="D178" s="12"/>
      <c r="E178" s="1"/>
      <c r="F178" s="1"/>
    </row>
    <row r="179" spans="1:6" x14ac:dyDescent="0.3">
      <c r="A179" s="11"/>
      <c r="B179" s="20"/>
      <c r="C179" s="12"/>
      <c r="D179" s="12"/>
      <c r="E179" s="1"/>
      <c r="F179" s="1"/>
    </row>
    <row r="180" spans="1:6" x14ac:dyDescent="0.3">
      <c r="A180" s="15"/>
      <c r="B180" s="17"/>
      <c r="C180" s="1"/>
      <c r="D180" s="1"/>
      <c r="E180" s="1"/>
      <c r="F180" s="1"/>
    </row>
    <row r="181" spans="1:6" x14ac:dyDescent="0.3">
      <c r="A181" s="15"/>
      <c r="B181" s="17"/>
      <c r="C181" s="1"/>
      <c r="D181" s="1"/>
      <c r="E181" s="1"/>
      <c r="F181" s="1"/>
    </row>
    <row r="182" spans="1:6" x14ac:dyDescent="0.3">
      <c r="A182" s="15"/>
      <c r="B182" s="17"/>
      <c r="C182" s="1"/>
      <c r="D182" s="1"/>
      <c r="E182" s="1"/>
      <c r="F182" s="1"/>
    </row>
    <row r="183" spans="1:6" x14ac:dyDescent="0.3">
      <c r="A183" s="11"/>
      <c r="B183" s="20"/>
      <c r="C183" s="12"/>
      <c r="D183" s="12"/>
      <c r="E183" s="1"/>
      <c r="F183" s="1"/>
    </row>
    <row r="184" spans="1:6" x14ac:dyDescent="0.3">
      <c r="A184" s="15"/>
      <c r="B184" s="17"/>
      <c r="C184" s="1"/>
      <c r="D184" s="1"/>
      <c r="E184" s="1"/>
      <c r="F184" s="1"/>
    </row>
    <row r="185" spans="1:6" x14ac:dyDescent="0.3">
      <c r="A185" s="11"/>
      <c r="B185" s="20"/>
      <c r="C185" s="12"/>
      <c r="D185" s="12"/>
      <c r="E185" s="1"/>
      <c r="F185" s="1"/>
    </row>
    <row r="186" spans="1:6" x14ac:dyDescent="0.3">
      <c r="A186" s="13"/>
      <c r="B186" s="17"/>
      <c r="C186" s="1"/>
      <c r="D186" s="1"/>
      <c r="E186" s="1"/>
      <c r="F186" s="1"/>
    </row>
    <row r="187" spans="1:6" x14ac:dyDescent="0.3">
      <c r="A187" s="15"/>
      <c r="B187" s="17"/>
      <c r="C187" s="1"/>
      <c r="D187" s="1"/>
      <c r="E187" s="1"/>
      <c r="F187" s="1"/>
    </row>
    <row r="188" spans="1:6" x14ac:dyDescent="0.3">
      <c r="A188" s="11"/>
      <c r="B188" s="20"/>
      <c r="C188" s="12"/>
      <c r="D188" s="12"/>
      <c r="E188" s="1"/>
      <c r="F188" s="1"/>
    </row>
    <row r="189" spans="1:6" x14ac:dyDescent="0.3">
      <c r="A189" s="11"/>
      <c r="B189" s="20"/>
      <c r="C189" s="12"/>
      <c r="D189" s="12"/>
      <c r="E189" s="1"/>
      <c r="F189" s="1"/>
    </row>
    <row r="190" spans="1:6" x14ac:dyDescent="0.3">
      <c r="A190" s="15"/>
      <c r="B190" s="17"/>
      <c r="C190" s="1"/>
      <c r="D190" s="1"/>
      <c r="E190" s="1"/>
      <c r="F190" s="1"/>
    </row>
    <row r="191" spans="1:6" x14ac:dyDescent="0.3">
      <c r="A191" s="15"/>
      <c r="B191" s="17"/>
      <c r="C191" s="1"/>
      <c r="D191" s="1"/>
      <c r="E191" s="1"/>
      <c r="F191" s="1"/>
    </row>
    <row r="192" spans="1:6" x14ac:dyDescent="0.3">
      <c r="A192" s="11"/>
      <c r="B192" s="20"/>
      <c r="C192" s="12"/>
      <c r="D192" s="12"/>
      <c r="E192" s="1"/>
      <c r="F192" s="1"/>
    </row>
    <row r="193" spans="1:6" x14ac:dyDescent="0.3">
      <c r="A193" s="13"/>
      <c r="B193" s="17"/>
      <c r="C193" s="1"/>
      <c r="D193" s="1"/>
      <c r="E193" s="1"/>
      <c r="F193" s="1"/>
    </row>
    <row r="194" spans="1:6" x14ac:dyDescent="0.3">
      <c r="A194" s="11"/>
      <c r="B194" s="20"/>
      <c r="C194" s="12"/>
      <c r="D194" s="12"/>
      <c r="E194" s="1"/>
      <c r="F194" s="1"/>
    </row>
    <row r="195" spans="1:6" x14ac:dyDescent="0.3">
      <c r="A195" s="15"/>
      <c r="B195" s="17"/>
      <c r="C195" s="1"/>
      <c r="D195" s="1"/>
      <c r="E195" s="1"/>
      <c r="F195" s="1"/>
    </row>
    <row r="196" spans="1:6" x14ac:dyDescent="0.3">
      <c r="A196" s="15"/>
      <c r="B196" s="17"/>
      <c r="C196" s="1"/>
      <c r="D196" s="1"/>
      <c r="E196" s="1"/>
      <c r="F196" s="1"/>
    </row>
    <row r="197" spans="1:6" x14ac:dyDescent="0.3">
      <c r="A197" s="15"/>
      <c r="B197" s="17"/>
      <c r="C197" s="1"/>
      <c r="D197" s="1"/>
      <c r="E197" s="1"/>
      <c r="F197" s="1"/>
    </row>
    <row r="198" spans="1:6" x14ac:dyDescent="0.3">
      <c r="A198" s="11"/>
      <c r="B198" s="20"/>
      <c r="C198" s="12"/>
      <c r="D198" s="12"/>
      <c r="E198" s="1"/>
      <c r="F198" s="1"/>
    </row>
    <row r="199" spans="1:6" x14ac:dyDescent="0.3">
      <c r="A199" s="13"/>
      <c r="B199" s="17"/>
      <c r="C199" s="1"/>
      <c r="D199" s="1"/>
      <c r="E199" s="1"/>
      <c r="F199" s="1"/>
    </row>
    <row r="200" spans="1:6" x14ac:dyDescent="0.3">
      <c r="A200" s="13"/>
      <c r="B200" s="17"/>
      <c r="C200" s="1"/>
      <c r="D200" s="1"/>
      <c r="E200" s="1"/>
      <c r="F200" s="1"/>
    </row>
    <row r="201" spans="1:6" x14ac:dyDescent="0.3">
      <c r="A201" s="15"/>
      <c r="B201" s="17"/>
      <c r="C201" s="1"/>
      <c r="D201" s="1"/>
      <c r="E201" s="1"/>
      <c r="F201" s="1"/>
    </row>
    <row r="202" spans="1:6" x14ac:dyDescent="0.3">
      <c r="A202" s="15"/>
      <c r="B202" s="17"/>
      <c r="C202" s="1"/>
      <c r="D202" s="1"/>
      <c r="E202" s="1"/>
      <c r="F202" s="1"/>
    </row>
    <row r="203" spans="1:6" x14ac:dyDescent="0.3">
      <c r="A203" s="15"/>
      <c r="B203" s="17"/>
      <c r="C203" s="1"/>
      <c r="D203" s="1"/>
      <c r="E203" s="1"/>
      <c r="F203" s="1"/>
    </row>
    <row r="204" spans="1:6" x14ac:dyDescent="0.3">
      <c r="A204" s="11"/>
      <c r="B204" s="20"/>
      <c r="C204" s="12"/>
      <c r="D204" s="12"/>
      <c r="E204" s="1"/>
      <c r="F204" s="1"/>
    </row>
    <row r="205" spans="1:6" x14ac:dyDescent="0.3">
      <c r="A205" s="15"/>
      <c r="B205" s="17"/>
      <c r="C205" s="1"/>
      <c r="D205" s="1"/>
      <c r="E205" s="1"/>
      <c r="F205" s="1"/>
    </row>
    <row r="206" spans="1:6" x14ac:dyDescent="0.3">
      <c r="A206" s="15"/>
      <c r="B206" s="17"/>
      <c r="C206" s="1"/>
      <c r="D206" s="1"/>
      <c r="E206" s="1"/>
      <c r="F206" s="1"/>
    </row>
    <row r="207" spans="1:6" x14ac:dyDescent="0.3">
      <c r="A207" s="15"/>
      <c r="B207" s="17"/>
      <c r="C207" s="1"/>
      <c r="D207" s="1"/>
      <c r="E207" s="1"/>
      <c r="F207" s="1"/>
    </row>
    <row r="208" spans="1:6" x14ac:dyDescent="0.3">
      <c r="A208" s="11"/>
      <c r="B208" s="20"/>
      <c r="C208" s="12"/>
      <c r="D208" s="12"/>
      <c r="E208" s="1"/>
      <c r="F208" s="1"/>
    </row>
    <row r="209" spans="1:6" x14ac:dyDescent="0.3">
      <c r="A209" s="15"/>
      <c r="B209" s="17"/>
      <c r="C209" s="1"/>
      <c r="D209" s="1"/>
      <c r="E209" s="1"/>
      <c r="F209" s="1"/>
    </row>
    <row r="210" spans="1:6" x14ac:dyDescent="0.3">
      <c r="A210" s="11"/>
      <c r="B210" s="20"/>
      <c r="C210" s="12"/>
      <c r="D210" s="12"/>
      <c r="E210" s="1"/>
      <c r="F210" s="1"/>
    </row>
    <row r="211" spans="1:6" x14ac:dyDescent="0.3">
      <c r="A211" s="15"/>
      <c r="B211" s="17"/>
      <c r="C211" s="1"/>
      <c r="D211" s="1"/>
      <c r="E211" s="1"/>
      <c r="F211" s="1"/>
    </row>
    <row r="212" spans="1:6" x14ac:dyDescent="0.3">
      <c r="A212" s="15"/>
      <c r="B212" s="17"/>
      <c r="C212" s="1"/>
      <c r="D212" s="1"/>
      <c r="E212" s="1"/>
      <c r="F212" s="1"/>
    </row>
    <row r="213" spans="1:6" x14ac:dyDescent="0.3">
      <c r="A213" s="11"/>
      <c r="B213" s="20"/>
      <c r="C213" s="12"/>
      <c r="D213" s="12"/>
      <c r="E213" s="1"/>
      <c r="F213" s="1"/>
    </row>
    <row r="214" spans="1:6" x14ac:dyDescent="0.3">
      <c r="A214" s="15"/>
      <c r="B214" s="17"/>
      <c r="C214" s="1"/>
      <c r="D214" s="1"/>
      <c r="E214" s="1"/>
      <c r="F214" s="1"/>
    </row>
    <row r="215" spans="1:6" x14ac:dyDescent="0.3">
      <c r="A215" s="15"/>
      <c r="B215" s="17"/>
      <c r="C215" s="1"/>
      <c r="D215" s="1"/>
      <c r="E215" s="1"/>
      <c r="F215" s="1"/>
    </row>
    <row r="216" spans="1:6" x14ac:dyDescent="0.3">
      <c r="A216" s="11"/>
      <c r="B216" s="20"/>
      <c r="C216" s="12"/>
      <c r="D216" s="12"/>
      <c r="E216" s="1"/>
      <c r="F216" s="1"/>
    </row>
    <row r="217" spans="1:6" x14ac:dyDescent="0.3">
      <c r="A217" s="11"/>
      <c r="B217" s="20"/>
      <c r="C217" s="12"/>
      <c r="D217" s="12"/>
      <c r="E217" s="1"/>
      <c r="F217" s="1"/>
    </row>
    <row r="218" spans="1:6" x14ac:dyDescent="0.3">
      <c r="A218" s="11"/>
      <c r="B218" s="20"/>
      <c r="C218" s="12"/>
      <c r="D218" s="12"/>
      <c r="E218" s="1"/>
      <c r="F218" s="1"/>
    </row>
    <row r="219" spans="1:6" x14ac:dyDescent="0.3">
      <c r="A219" s="15"/>
      <c r="B219" s="17"/>
      <c r="C219" s="1"/>
      <c r="D219" s="1"/>
      <c r="E219" s="1"/>
      <c r="F219" s="1"/>
    </row>
    <row r="220" spans="1:6" x14ac:dyDescent="0.3">
      <c r="A220" s="11"/>
      <c r="B220" s="20"/>
      <c r="C220" s="12"/>
      <c r="D220" s="12"/>
      <c r="E220" s="1"/>
      <c r="F220" s="1"/>
    </row>
    <row r="221" spans="1:6" x14ac:dyDescent="0.3">
      <c r="A221" s="11"/>
      <c r="B221" s="20"/>
      <c r="C221" s="12"/>
      <c r="D221" s="12"/>
      <c r="E221" s="1"/>
      <c r="F221" s="1"/>
    </row>
    <row r="222" spans="1:6" x14ac:dyDescent="0.3">
      <c r="A222" s="11"/>
      <c r="B222" s="20"/>
      <c r="C222" s="12"/>
      <c r="D222" s="12"/>
      <c r="E222" s="1"/>
      <c r="F222" s="1"/>
    </row>
    <row r="223" spans="1:6" x14ac:dyDescent="0.3">
      <c r="A223" s="15"/>
      <c r="B223" s="17"/>
      <c r="C223" s="1"/>
      <c r="D223" s="1"/>
      <c r="E223" s="1"/>
      <c r="F223" s="1"/>
    </row>
    <row r="224" spans="1:6" x14ac:dyDescent="0.3">
      <c r="A224" s="15"/>
      <c r="B224" s="17"/>
      <c r="C224" s="1"/>
      <c r="D224" s="1"/>
      <c r="E224" s="1"/>
      <c r="F224" s="1"/>
    </row>
    <row r="225" spans="1:6" x14ac:dyDescent="0.3">
      <c r="A225" s="15"/>
      <c r="B225" s="17"/>
      <c r="C225" s="1"/>
      <c r="D225" s="1"/>
      <c r="E225" s="1"/>
      <c r="F225" s="1"/>
    </row>
    <row r="226" spans="1:6" x14ac:dyDescent="0.3">
      <c r="A226" s="15"/>
      <c r="B226" s="17"/>
      <c r="C226" s="1"/>
      <c r="D226" s="1"/>
      <c r="E226" s="1"/>
      <c r="F226" s="1"/>
    </row>
    <row r="227" spans="1:6" x14ac:dyDescent="0.3">
      <c r="A227" s="15"/>
      <c r="B227" s="17"/>
      <c r="C227" s="1"/>
      <c r="D227" s="1"/>
      <c r="E227" s="1"/>
      <c r="F227" s="1"/>
    </row>
    <row r="228" spans="1:6" x14ac:dyDescent="0.3">
      <c r="A228" s="11"/>
      <c r="B228" s="20"/>
      <c r="C228" s="12"/>
      <c r="D228" s="12"/>
      <c r="E228" s="1"/>
      <c r="F228" s="1"/>
    </row>
    <row r="229" spans="1:6" x14ac:dyDescent="0.3">
      <c r="A229" s="11"/>
      <c r="B229" s="20"/>
      <c r="C229" s="12"/>
      <c r="D229" s="12"/>
      <c r="E229" s="1"/>
      <c r="F229" s="1"/>
    </row>
    <row r="230" spans="1:6" x14ac:dyDescent="0.3">
      <c r="A230" s="11"/>
      <c r="B230" s="20"/>
      <c r="C230" s="12"/>
      <c r="D230" s="12"/>
      <c r="E230" s="1"/>
      <c r="F230" s="1"/>
    </row>
    <row r="231" spans="1:6" x14ac:dyDescent="0.3">
      <c r="A231" s="11"/>
      <c r="B231" s="20"/>
      <c r="C231" s="12"/>
      <c r="D231" s="12"/>
      <c r="E231" s="1"/>
      <c r="F231" s="1"/>
    </row>
    <row r="232" spans="1:6" x14ac:dyDescent="0.3">
      <c r="A232" s="11"/>
      <c r="B232" s="20"/>
      <c r="C232" s="12"/>
      <c r="D232" s="12"/>
      <c r="E232" s="1"/>
      <c r="F232" s="1"/>
    </row>
    <row r="233" spans="1:6" x14ac:dyDescent="0.3">
      <c r="A233" s="15"/>
      <c r="B233" s="17"/>
      <c r="C233" s="1"/>
      <c r="D233" s="1"/>
      <c r="E233" s="1"/>
      <c r="F233" s="1"/>
    </row>
    <row r="234" spans="1:6" x14ac:dyDescent="0.3">
      <c r="A234" s="11"/>
      <c r="B234" s="20"/>
      <c r="C234" s="12"/>
      <c r="D234" s="12"/>
      <c r="E234" s="1"/>
      <c r="F234" s="1"/>
    </row>
    <row r="235" spans="1:6" x14ac:dyDescent="0.3">
      <c r="A235" s="13"/>
      <c r="B235" s="17"/>
      <c r="C235" s="1"/>
      <c r="D235" s="1"/>
      <c r="E235" s="1"/>
      <c r="F235" s="1"/>
    </row>
    <row r="236" spans="1:6" x14ac:dyDescent="0.3">
      <c r="A236" s="11"/>
      <c r="B236" s="20"/>
      <c r="C236" s="12"/>
      <c r="D236" s="12"/>
      <c r="E236" s="1"/>
      <c r="F236" s="1"/>
    </row>
    <row r="237" spans="1:6" x14ac:dyDescent="0.3">
      <c r="A237" s="15"/>
      <c r="B237" s="17"/>
      <c r="C237" s="1"/>
      <c r="D237" s="1"/>
      <c r="E237" s="1"/>
      <c r="F237" s="1"/>
    </row>
    <row r="238" spans="1:6" x14ac:dyDescent="0.3">
      <c r="A238" s="15"/>
      <c r="B238" s="17"/>
      <c r="C238" s="1"/>
      <c r="D238" s="1"/>
      <c r="E238" s="1"/>
      <c r="F238" s="1"/>
    </row>
    <row r="239" spans="1:6" x14ac:dyDescent="0.3">
      <c r="A239" s="11"/>
      <c r="B239" s="20"/>
      <c r="C239" s="12"/>
      <c r="D239" s="12"/>
      <c r="E239" s="1"/>
      <c r="F239" s="1"/>
    </row>
    <row r="240" spans="1:6" x14ac:dyDescent="0.3">
      <c r="A240" s="15"/>
      <c r="B240" s="17"/>
      <c r="C240" s="1"/>
      <c r="D240" s="1"/>
      <c r="E240" s="1"/>
      <c r="F240" s="1"/>
    </row>
    <row r="241" spans="1:6" x14ac:dyDescent="0.3">
      <c r="A241" s="15"/>
      <c r="B241" s="17"/>
      <c r="C241" s="1"/>
      <c r="D241" s="1"/>
      <c r="E241" s="1"/>
      <c r="F241" s="1"/>
    </row>
    <row r="242" spans="1:6" x14ac:dyDescent="0.3">
      <c r="A242" s="13"/>
      <c r="B242" s="17"/>
      <c r="C242" s="1"/>
      <c r="D242" s="1"/>
      <c r="E242" s="1"/>
      <c r="F242" s="1"/>
    </row>
    <row r="243" spans="1:6" x14ac:dyDescent="0.3">
      <c r="A243" s="15"/>
      <c r="B243" s="17"/>
      <c r="C243" s="1"/>
      <c r="D243" s="1"/>
      <c r="E243" s="1"/>
      <c r="F243" s="1"/>
    </row>
    <row r="244" spans="1:6" x14ac:dyDescent="0.3">
      <c r="A244" s="15"/>
      <c r="B244" s="17"/>
      <c r="C244" s="1"/>
      <c r="D244" s="1"/>
      <c r="E244" s="1"/>
      <c r="F244" s="1"/>
    </row>
    <row r="245" spans="1:6" x14ac:dyDescent="0.3">
      <c r="A245" s="15"/>
      <c r="B245" s="17"/>
      <c r="C245" s="1"/>
      <c r="D245" s="1"/>
      <c r="E245" s="1"/>
      <c r="F245" s="1"/>
    </row>
    <row r="246" spans="1:6" x14ac:dyDescent="0.3">
      <c r="A246" s="13"/>
      <c r="B246" s="17"/>
      <c r="C246" s="1"/>
      <c r="D246" s="1"/>
      <c r="E246" s="1"/>
      <c r="F246" s="1"/>
    </row>
    <row r="247" spans="1:6" x14ac:dyDescent="0.3">
      <c r="A247" s="13"/>
      <c r="B247" s="17"/>
      <c r="C247" s="1"/>
      <c r="D247" s="1"/>
      <c r="E247" s="1"/>
      <c r="F247" s="1"/>
    </row>
    <row r="248" spans="1:6" x14ac:dyDescent="0.3">
      <c r="A248" s="15"/>
      <c r="B248" s="17"/>
      <c r="C248" s="1"/>
      <c r="D248" s="1"/>
      <c r="E248" s="1"/>
      <c r="F248" s="1"/>
    </row>
    <row r="249" spans="1:6" x14ac:dyDescent="0.3">
      <c r="A249" s="15"/>
      <c r="B249" s="17"/>
      <c r="C249" s="1"/>
      <c r="D249" s="1"/>
      <c r="E249" s="1"/>
      <c r="F249" s="1"/>
    </row>
    <row r="250" spans="1:6" x14ac:dyDescent="0.3">
      <c r="A250" s="15"/>
      <c r="B250" s="17"/>
      <c r="C250" s="1"/>
      <c r="D250" s="1"/>
      <c r="E250" s="1"/>
      <c r="F250" s="1"/>
    </row>
    <row r="251" spans="1:6" x14ac:dyDescent="0.3">
      <c r="A251" s="11"/>
      <c r="B251" s="20"/>
      <c r="C251" s="12"/>
      <c r="D251" s="12"/>
      <c r="E251" s="1"/>
      <c r="F251" s="1"/>
    </row>
    <row r="252" spans="1:6" x14ac:dyDescent="0.3">
      <c r="A252" s="15"/>
      <c r="B252" s="17"/>
      <c r="C252" s="1"/>
      <c r="D252" s="1"/>
      <c r="E252" s="1"/>
      <c r="F252" s="1"/>
    </row>
    <row r="253" spans="1:6" x14ac:dyDescent="0.3">
      <c r="A253" s="13"/>
      <c r="B253" s="17"/>
      <c r="C253" s="1"/>
      <c r="D253" s="1"/>
      <c r="E253" s="1"/>
      <c r="F253" s="1"/>
    </row>
    <row r="254" spans="1:6" x14ac:dyDescent="0.3">
      <c r="A254" s="11"/>
      <c r="B254" s="20"/>
      <c r="C254" s="12"/>
      <c r="D254" s="12"/>
      <c r="E254" s="1"/>
      <c r="F254" s="1"/>
    </row>
    <row r="255" spans="1:6" x14ac:dyDescent="0.3">
      <c r="A255" s="11"/>
      <c r="B255" s="20"/>
      <c r="C255" s="12"/>
      <c r="D255" s="12"/>
      <c r="E255" s="1"/>
      <c r="F255" s="1"/>
    </row>
    <row r="256" spans="1:6" x14ac:dyDescent="0.3">
      <c r="A256" s="15"/>
      <c r="B256" s="17"/>
      <c r="C256" s="1"/>
      <c r="D256" s="1"/>
      <c r="E256" s="1"/>
      <c r="F256" s="1"/>
    </row>
    <row r="257" spans="1:6" x14ac:dyDescent="0.3">
      <c r="A257" s="11"/>
      <c r="B257" s="20"/>
      <c r="C257" s="12"/>
      <c r="D257" s="12"/>
      <c r="E257" s="1"/>
      <c r="F257" s="1"/>
    </row>
    <row r="258" spans="1:6" x14ac:dyDescent="0.3">
      <c r="A258" s="15"/>
      <c r="B258" s="17"/>
      <c r="C258" s="1"/>
      <c r="D258" s="1"/>
      <c r="E258" s="1"/>
      <c r="F258" s="1"/>
    </row>
    <row r="259" spans="1:6" x14ac:dyDescent="0.3">
      <c r="A259" s="15"/>
      <c r="B259" s="17"/>
      <c r="C259" s="1"/>
      <c r="D259" s="1"/>
      <c r="E259" s="1"/>
      <c r="F259" s="1"/>
    </row>
    <row r="260" spans="1:6" x14ac:dyDescent="0.3">
      <c r="A260" s="15"/>
      <c r="B260" s="17"/>
      <c r="C260" s="1"/>
      <c r="D260" s="1"/>
      <c r="E260" s="1"/>
      <c r="F260" s="1"/>
    </row>
    <row r="261" spans="1:6" x14ac:dyDescent="0.3">
      <c r="A261" s="13"/>
      <c r="B261" s="17"/>
      <c r="C261" s="1"/>
      <c r="D261" s="1"/>
      <c r="E261" s="1"/>
      <c r="F261" s="1"/>
    </row>
    <row r="262" spans="1:6" x14ac:dyDescent="0.3">
      <c r="A262" s="15"/>
      <c r="B262" s="17"/>
      <c r="C262" s="1"/>
      <c r="D262" s="1"/>
      <c r="E262" s="1"/>
      <c r="F262" s="1"/>
    </row>
    <row r="263" spans="1:6" x14ac:dyDescent="0.3">
      <c r="A263" s="11"/>
      <c r="B263" s="20"/>
      <c r="C263" s="12"/>
      <c r="D263" s="12"/>
      <c r="E263" s="1"/>
      <c r="F263" s="1"/>
    </row>
    <row r="264" spans="1:6" x14ac:dyDescent="0.3">
      <c r="A264" s="15"/>
      <c r="B264" s="17"/>
      <c r="C264" s="1"/>
      <c r="D264" s="1"/>
      <c r="E264" s="1"/>
      <c r="F264" s="1"/>
    </row>
    <row r="265" spans="1:6" x14ac:dyDescent="0.3">
      <c r="A265" s="15"/>
      <c r="B265" s="17"/>
      <c r="C265" s="1"/>
      <c r="D265" s="1"/>
      <c r="E265" s="1"/>
      <c r="F265" s="1"/>
    </row>
    <row r="266" spans="1:6" x14ac:dyDescent="0.3">
      <c r="A266" s="15"/>
      <c r="B266" s="17"/>
      <c r="C266" s="1"/>
      <c r="D266" s="1"/>
      <c r="E266" s="1"/>
      <c r="F266" s="1"/>
    </row>
    <row r="267" spans="1:6" x14ac:dyDescent="0.3">
      <c r="A267" s="15"/>
      <c r="B267" s="17"/>
      <c r="C267" s="1"/>
      <c r="D267" s="1"/>
      <c r="E267" s="1"/>
      <c r="F267" s="1"/>
    </row>
    <row r="268" spans="1:6" x14ac:dyDescent="0.3">
      <c r="A268" s="15"/>
      <c r="B268" s="17"/>
      <c r="C268" s="1"/>
      <c r="D268" s="1"/>
      <c r="E268" s="1"/>
      <c r="F268" s="1"/>
    </row>
    <row r="269" spans="1:6" x14ac:dyDescent="0.3">
      <c r="A269" s="15"/>
      <c r="B269" s="17"/>
      <c r="C269" s="1"/>
      <c r="D269" s="1"/>
      <c r="E269" s="1"/>
      <c r="F269" s="1"/>
    </row>
    <row r="270" spans="1:6" x14ac:dyDescent="0.3">
      <c r="A270" s="15"/>
      <c r="B270" s="17"/>
      <c r="C270" s="1"/>
      <c r="D270" s="1"/>
      <c r="E270" s="1"/>
      <c r="F270" s="1"/>
    </row>
    <row r="271" spans="1:6" x14ac:dyDescent="0.3">
      <c r="A271" s="13"/>
      <c r="B271" s="17"/>
      <c r="C271" s="1"/>
      <c r="D271" s="1"/>
      <c r="E271" s="1"/>
      <c r="F271" s="1"/>
    </row>
    <row r="272" spans="1:6" x14ac:dyDescent="0.3">
      <c r="A272" s="15"/>
      <c r="B272" s="17"/>
      <c r="C272" s="1"/>
      <c r="D272" s="1"/>
      <c r="E272" s="1"/>
      <c r="F272" s="1"/>
    </row>
    <row r="273" spans="1:6" x14ac:dyDescent="0.3">
      <c r="A273" s="13"/>
      <c r="B273" s="17"/>
      <c r="C273" s="1"/>
      <c r="D273" s="1"/>
      <c r="E273" s="1"/>
      <c r="F273" s="1"/>
    </row>
    <row r="274" spans="1:6" x14ac:dyDescent="0.3">
      <c r="A274" s="15"/>
      <c r="B274" s="17"/>
      <c r="C274" s="1"/>
      <c r="D274" s="1"/>
      <c r="E274" s="1"/>
      <c r="F274" s="1"/>
    </row>
    <row r="275" spans="1:6" x14ac:dyDescent="0.3">
      <c r="A275" s="11"/>
      <c r="B275" s="20"/>
      <c r="C275" s="12"/>
      <c r="D275" s="12"/>
      <c r="E275" s="1"/>
      <c r="F275" s="1"/>
    </row>
    <row r="276" spans="1:6" x14ac:dyDescent="0.3">
      <c r="A276" s="11"/>
      <c r="B276" s="20"/>
      <c r="C276" s="12"/>
      <c r="D276" s="12"/>
      <c r="E276" s="1"/>
      <c r="F276" s="1"/>
    </row>
    <row r="277" spans="1:6" x14ac:dyDescent="0.3">
      <c r="A277" s="15"/>
      <c r="B277" s="17"/>
      <c r="C277" s="1"/>
      <c r="D277" s="1"/>
      <c r="E277" s="1"/>
      <c r="F277" s="1"/>
    </row>
    <row r="278" spans="1:6" x14ac:dyDescent="0.3">
      <c r="A278" s="11"/>
      <c r="B278" s="20"/>
      <c r="C278" s="12"/>
      <c r="D278" s="12"/>
      <c r="E278" s="1"/>
      <c r="F278" s="1"/>
    </row>
    <row r="279" spans="1:6" x14ac:dyDescent="0.3">
      <c r="A279" s="11"/>
      <c r="B279" s="20"/>
      <c r="C279" s="12"/>
      <c r="D279" s="12"/>
      <c r="E279" s="1"/>
      <c r="F279" s="1"/>
    </row>
    <row r="280" spans="1:6" x14ac:dyDescent="0.3">
      <c r="A280" s="15"/>
      <c r="B280" s="17"/>
      <c r="C280" s="1"/>
      <c r="D280" s="1"/>
      <c r="E280" s="1"/>
      <c r="F280" s="1"/>
    </row>
    <row r="281" spans="1:6" x14ac:dyDescent="0.3">
      <c r="A281" s="11"/>
      <c r="B281" s="20"/>
      <c r="C281" s="12"/>
      <c r="D281" s="12"/>
      <c r="E281" s="1"/>
      <c r="F281" s="1"/>
    </row>
    <row r="282" spans="1:6" x14ac:dyDescent="0.3">
      <c r="A282" s="15"/>
      <c r="B282" s="17"/>
      <c r="C282" s="1"/>
      <c r="D282" s="1"/>
      <c r="E282" s="1"/>
      <c r="F282" s="1"/>
    </row>
    <row r="283" spans="1:6" x14ac:dyDescent="0.3">
      <c r="A283" s="13"/>
      <c r="B283" s="17"/>
      <c r="C283" s="1"/>
      <c r="D283" s="1"/>
      <c r="E283" s="1"/>
      <c r="F283" s="1"/>
    </row>
    <row r="284" spans="1:6" x14ac:dyDescent="0.3">
      <c r="A284" s="11"/>
      <c r="B284" s="20"/>
      <c r="C284" s="12"/>
      <c r="D284" s="12"/>
      <c r="E284" s="1"/>
      <c r="F284" s="1"/>
    </row>
    <row r="285" spans="1:6" x14ac:dyDescent="0.3">
      <c r="A285" s="15"/>
      <c r="B285" s="17"/>
      <c r="C285" s="1"/>
      <c r="D285" s="1"/>
      <c r="E285" s="1"/>
      <c r="F285" s="1"/>
    </row>
    <row r="286" spans="1:6" x14ac:dyDescent="0.3">
      <c r="A286" s="11"/>
      <c r="B286" s="20"/>
      <c r="C286" s="12"/>
      <c r="D286" s="12"/>
      <c r="E286" s="1"/>
      <c r="F286" s="1"/>
    </row>
    <row r="287" spans="1:6" x14ac:dyDescent="0.3">
      <c r="A287" s="11"/>
      <c r="B287" s="20"/>
      <c r="C287" s="12"/>
      <c r="D287" s="12"/>
      <c r="E287" s="1"/>
      <c r="F287" s="1"/>
    </row>
    <row r="288" spans="1:6" x14ac:dyDescent="0.3">
      <c r="A288" s="11"/>
      <c r="B288" s="20"/>
      <c r="C288" s="12"/>
      <c r="D288" s="12"/>
      <c r="E288" s="1"/>
      <c r="F288" s="1"/>
    </row>
    <row r="289" spans="1:6" x14ac:dyDescent="0.3">
      <c r="A289" s="15"/>
      <c r="B289" s="17"/>
      <c r="C289" s="1"/>
      <c r="D289" s="1"/>
      <c r="E289" s="1"/>
      <c r="F289" s="1"/>
    </row>
    <row r="290" spans="1:6" x14ac:dyDescent="0.3">
      <c r="A290" s="11"/>
      <c r="B290" s="20"/>
      <c r="C290" s="12"/>
      <c r="D290" s="12"/>
      <c r="E290" s="1"/>
      <c r="F290" s="1"/>
    </row>
    <row r="291" spans="1:6" x14ac:dyDescent="0.3">
      <c r="A291" s="13"/>
      <c r="B291" s="17"/>
      <c r="C291" s="1"/>
      <c r="D291" s="1"/>
      <c r="E291" s="1"/>
      <c r="F291" s="1"/>
    </row>
    <row r="292" spans="1:6" x14ac:dyDescent="0.3">
      <c r="A292" s="15"/>
      <c r="B292" s="17"/>
      <c r="C292" s="1"/>
      <c r="D292" s="1"/>
      <c r="E292" s="1"/>
      <c r="F292" s="1"/>
    </row>
    <row r="293" spans="1:6" x14ac:dyDescent="0.3">
      <c r="A293" s="15"/>
      <c r="B293" s="17"/>
      <c r="C293" s="1"/>
      <c r="D293" s="1"/>
      <c r="E293" s="1"/>
      <c r="F293" s="1"/>
    </row>
    <row r="294" spans="1:6" x14ac:dyDescent="0.3">
      <c r="A294" s="11"/>
      <c r="B294" s="20"/>
      <c r="C294" s="12"/>
      <c r="D294" s="12"/>
      <c r="E294" s="1"/>
      <c r="F294" s="1"/>
    </row>
    <row r="295" spans="1:6" x14ac:dyDescent="0.3">
      <c r="A295" s="15"/>
      <c r="B295" s="17"/>
      <c r="C295" s="1"/>
      <c r="D295" s="1"/>
      <c r="E295" s="1"/>
      <c r="F295" s="1"/>
    </row>
    <row r="296" spans="1:6" x14ac:dyDescent="0.3">
      <c r="A296" s="15"/>
      <c r="B296" s="17"/>
      <c r="C296" s="1"/>
      <c r="D296" s="1"/>
      <c r="E296" s="1"/>
      <c r="F296" s="1"/>
    </row>
    <row r="297" spans="1:6" x14ac:dyDescent="0.3">
      <c r="A297" s="11"/>
      <c r="B297" s="20"/>
      <c r="C297" s="12"/>
      <c r="D297" s="12"/>
      <c r="E297" s="1"/>
      <c r="F297" s="1"/>
    </row>
    <row r="298" spans="1:6" x14ac:dyDescent="0.3">
      <c r="A298" s="11"/>
      <c r="B298" s="20"/>
      <c r="C298" s="12"/>
      <c r="D298" s="12"/>
      <c r="E298" s="1"/>
      <c r="F298" s="1"/>
    </row>
    <row r="299" spans="1:6" x14ac:dyDescent="0.3">
      <c r="A299" s="15"/>
      <c r="B299" s="17"/>
      <c r="C299" s="1"/>
      <c r="D299" s="1"/>
      <c r="E299" s="1"/>
      <c r="F299" s="1"/>
    </row>
    <row r="300" spans="1:6" x14ac:dyDescent="0.3">
      <c r="A300" s="15"/>
      <c r="B300" s="17"/>
      <c r="C300" s="1"/>
      <c r="D300" s="1"/>
      <c r="E300" s="1"/>
      <c r="F300" s="1"/>
    </row>
    <row r="301" spans="1:6" x14ac:dyDescent="0.3">
      <c r="A301" s="11"/>
      <c r="B301" s="20"/>
      <c r="C301" s="12"/>
      <c r="D301" s="12"/>
      <c r="E301" s="1"/>
      <c r="F301" s="1"/>
    </row>
  </sheetData>
  <mergeCells count="1">
    <mergeCell ref="L1:M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362E7-4C30-4972-B7D2-675E25942AAF}">
  <dimension ref="A1:P301"/>
  <sheetViews>
    <sheetView topLeftCell="C1" zoomScale="82" workbookViewId="0">
      <selection activeCell="C2" sqref="A2:XFD101"/>
    </sheetView>
  </sheetViews>
  <sheetFormatPr defaultRowHeight="14.4" x14ac:dyDescent="0.3"/>
  <cols>
    <col min="1" max="1" width="44.109375" customWidth="1"/>
    <col min="2" max="4" width="20.6640625" customWidth="1"/>
    <col min="5" max="5" width="17.88671875" customWidth="1"/>
    <col min="6" max="6" width="17.109375" bestFit="1" customWidth="1"/>
    <col min="15" max="15" width="12.44140625" bestFit="1" customWidth="1"/>
    <col min="16" max="16" width="14.109375" bestFit="1" customWidth="1"/>
  </cols>
  <sheetData>
    <row r="1" spans="1:16" x14ac:dyDescent="0.3">
      <c r="A1" s="14" t="s">
        <v>0</v>
      </c>
      <c r="B1" s="24" t="s">
        <v>1</v>
      </c>
      <c r="C1" s="3" t="s">
        <v>2</v>
      </c>
      <c r="D1" s="3" t="s">
        <v>3</v>
      </c>
      <c r="E1" s="3" t="s">
        <v>4</v>
      </c>
      <c r="F1" s="3" t="s">
        <v>5</v>
      </c>
      <c r="K1" s="18" t="s">
        <v>6</v>
      </c>
      <c r="L1" s="27" t="s">
        <v>7</v>
      </c>
      <c r="M1" s="27"/>
      <c r="N1" s="19" t="s">
        <v>117</v>
      </c>
      <c r="O1" s="18" t="s">
        <v>118</v>
      </c>
      <c r="P1" s="18" t="s">
        <v>119</v>
      </c>
    </row>
    <row r="2" spans="1:16" s="31" customFormat="1" ht="28.8" x14ac:dyDescent="0.3">
      <c r="A2" s="28" t="s">
        <v>8</v>
      </c>
      <c r="B2" s="29">
        <v>0.55000000000000004</v>
      </c>
      <c r="C2" s="29">
        <v>0.55000000000000004</v>
      </c>
      <c r="D2" s="30">
        <f t="shared" ref="D2:D37" si="0">IF(AND(C2 &gt;= (B2-B2*0.01), C2 &lt;= (B2+B2*0.01)), 1, 0)</f>
        <v>1</v>
      </c>
      <c r="E2" s="30" t="s">
        <v>9</v>
      </c>
      <c r="F2" s="30" t="s">
        <v>10</v>
      </c>
      <c r="K2" s="31">
        <v>2.2599999999999999E-2</v>
      </c>
      <c r="L2" s="31">
        <v>97.36</v>
      </c>
      <c r="M2" s="31" t="s">
        <v>144</v>
      </c>
      <c r="N2" s="31">
        <v>24636</v>
      </c>
      <c r="O2" s="31">
        <v>23737</v>
      </c>
      <c r="P2" s="31">
        <v>899</v>
      </c>
    </row>
    <row r="3" spans="1:16" s="31" customFormat="1" ht="43.2" x14ac:dyDescent="0.3">
      <c r="A3" s="28" t="s">
        <v>11</v>
      </c>
      <c r="B3" s="29">
        <v>4576</v>
      </c>
      <c r="C3" s="29">
        <v>4896</v>
      </c>
      <c r="D3" s="30">
        <f t="shared" si="0"/>
        <v>0</v>
      </c>
      <c r="E3" s="30" t="s">
        <v>12</v>
      </c>
      <c r="F3" s="30" t="s">
        <v>10</v>
      </c>
    </row>
    <row r="4" spans="1:16" s="31" customFormat="1" ht="288" x14ac:dyDescent="0.3">
      <c r="A4" s="28" t="s">
        <v>13</v>
      </c>
      <c r="B4" s="29">
        <v>70</v>
      </c>
      <c r="C4" s="29">
        <v>0</v>
      </c>
      <c r="D4" s="30">
        <f t="shared" si="0"/>
        <v>0</v>
      </c>
      <c r="E4" s="30" t="s">
        <v>9</v>
      </c>
      <c r="F4" s="30" t="s">
        <v>14</v>
      </c>
    </row>
    <row r="5" spans="1:16" s="31" customFormat="1" ht="43.2" x14ac:dyDescent="0.3">
      <c r="A5" s="28" t="s">
        <v>15</v>
      </c>
      <c r="B5" s="29">
        <v>4916</v>
      </c>
      <c r="C5" s="39">
        <v>574.4</v>
      </c>
      <c r="D5" s="30">
        <f t="shared" si="0"/>
        <v>0</v>
      </c>
      <c r="E5" s="30" t="s">
        <v>12</v>
      </c>
      <c r="F5" s="30" t="s">
        <v>10</v>
      </c>
    </row>
    <row r="6" spans="1:16" s="31" customFormat="1" ht="244.8" x14ac:dyDescent="0.3">
      <c r="A6" s="28" t="s">
        <v>16</v>
      </c>
      <c r="B6" s="29">
        <v>0.25</v>
      </c>
      <c r="C6" s="39">
        <v>0.97499999999999998</v>
      </c>
      <c r="D6" s="30">
        <f t="shared" si="0"/>
        <v>0</v>
      </c>
      <c r="E6" s="30" t="s">
        <v>12</v>
      </c>
      <c r="F6" s="30" t="s">
        <v>14</v>
      </c>
    </row>
    <row r="7" spans="1:16" s="31" customFormat="1" ht="129.6" x14ac:dyDescent="0.3">
      <c r="A7" s="28" t="s">
        <v>17</v>
      </c>
      <c r="B7" s="29">
        <v>34641</v>
      </c>
      <c r="C7" s="29">
        <v>2000</v>
      </c>
      <c r="D7" s="30">
        <f t="shared" si="0"/>
        <v>0</v>
      </c>
      <c r="E7" s="30" t="s">
        <v>18</v>
      </c>
      <c r="F7" s="30" t="s">
        <v>10</v>
      </c>
    </row>
    <row r="8" spans="1:16" s="31" customFormat="1" ht="115.2" x14ac:dyDescent="0.3">
      <c r="A8" s="28" t="s">
        <v>19</v>
      </c>
      <c r="B8" s="29">
        <v>28490</v>
      </c>
      <c r="C8" s="29">
        <v>132.65</v>
      </c>
      <c r="D8" s="30">
        <f t="shared" si="0"/>
        <v>0</v>
      </c>
      <c r="E8" s="30" t="s">
        <v>18</v>
      </c>
      <c r="F8" s="30" t="s">
        <v>20</v>
      </c>
    </row>
    <row r="9" spans="1:16" s="31" customFormat="1" ht="172.8" x14ac:dyDescent="0.3">
      <c r="A9" s="28" t="s">
        <v>21</v>
      </c>
      <c r="B9" s="29">
        <v>2008.3</v>
      </c>
      <c r="C9" s="39">
        <v>7745.97</v>
      </c>
      <c r="D9" s="30">
        <f t="shared" si="0"/>
        <v>0</v>
      </c>
      <c r="E9" s="30" t="s">
        <v>9</v>
      </c>
      <c r="F9" s="30" t="s">
        <v>10</v>
      </c>
    </row>
    <row r="10" spans="1:16" s="31" customFormat="1" ht="230.4" x14ac:dyDescent="0.3">
      <c r="A10" s="28" t="s">
        <v>22</v>
      </c>
      <c r="B10" s="29" t="s">
        <v>23</v>
      </c>
      <c r="C10" s="39">
        <v>0.5</v>
      </c>
      <c r="D10" s="30">
        <f t="shared" si="0"/>
        <v>0</v>
      </c>
      <c r="E10" s="30" t="s">
        <v>18</v>
      </c>
      <c r="F10" s="30" t="s">
        <v>14</v>
      </c>
    </row>
    <row r="11" spans="1:16" s="31" customFormat="1" ht="409.6" x14ac:dyDescent="0.3">
      <c r="A11" s="28" t="s">
        <v>24</v>
      </c>
      <c r="B11" s="29" t="s">
        <v>25</v>
      </c>
      <c r="C11" s="39">
        <v>1009</v>
      </c>
      <c r="D11" s="30">
        <f t="shared" si="0"/>
        <v>0</v>
      </c>
      <c r="E11" s="30" t="s">
        <v>12</v>
      </c>
      <c r="F11" s="30" t="s">
        <v>14</v>
      </c>
    </row>
    <row r="12" spans="1:16" s="31" customFormat="1" ht="100.8" x14ac:dyDescent="0.3">
      <c r="A12" s="28" t="s">
        <v>26</v>
      </c>
      <c r="B12" s="29">
        <v>300</v>
      </c>
      <c r="C12" s="29">
        <v>350</v>
      </c>
      <c r="D12" s="30">
        <f t="shared" si="0"/>
        <v>0</v>
      </c>
      <c r="E12" s="30" t="s">
        <v>18</v>
      </c>
      <c r="F12" s="30" t="s">
        <v>10</v>
      </c>
    </row>
    <row r="13" spans="1:16" s="31" customFormat="1" ht="158.4" x14ac:dyDescent="0.3">
      <c r="A13" s="28" t="s">
        <v>27</v>
      </c>
      <c r="B13" s="29">
        <v>-190</v>
      </c>
      <c r="C13" s="39">
        <v>1500</v>
      </c>
      <c r="D13" s="30">
        <f t="shared" si="0"/>
        <v>0</v>
      </c>
      <c r="E13" s="30" t="s">
        <v>18</v>
      </c>
      <c r="F13" s="30" t="s">
        <v>20</v>
      </c>
    </row>
    <row r="14" spans="1:16" s="31" customFormat="1" ht="72" x14ac:dyDescent="0.3">
      <c r="A14" s="28" t="s">
        <v>28</v>
      </c>
      <c r="B14" s="29">
        <v>5</v>
      </c>
      <c r="C14" s="39">
        <v>5</v>
      </c>
      <c r="D14" s="30">
        <f t="shared" si="0"/>
        <v>1</v>
      </c>
      <c r="E14" s="30" t="s">
        <v>18</v>
      </c>
      <c r="F14" s="30" t="s">
        <v>10</v>
      </c>
    </row>
    <row r="15" spans="1:16" s="31" customFormat="1" ht="216" x14ac:dyDescent="0.3">
      <c r="A15" s="28" t="s">
        <v>29</v>
      </c>
      <c r="B15" s="29">
        <v>1800</v>
      </c>
      <c r="C15" s="39">
        <v>1500</v>
      </c>
      <c r="D15" s="30">
        <f t="shared" si="0"/>
        <v>0</v>
      </c>
      <c r="E15" s="30" t="s">
        <v>12</v>
      </c>
      <c r="F15" s="30" t="s">
        <v>14</v>
      </c>
    </row>
    <row r="16" spans="1:16" s="31" customFormat="1" ht="409.6" x14ac:dyDescent="0.3">
      <c r="A16" s="28" t="s">
        <v>30</v>
      </c>
      <c r="B16" s="29" t="s">
        <v>31</v>
      </c>
      <c r="C16" s="39">
        <v>116750</v>
      </c>
      <c r="D16" s="30">
        <f t="shared" si="0"/>
        <v>0</v>
      </c>
      <c r="E16" s="30" t="s">
        <v>12</v>
      </c>
      <c r="F16" s="30" t="s">
        <v>14</v>
      </c>
    </row>
    <row r="17" spans="1:6" s="31" customFormat="1" ht="158.4" x14ac:dyDescent="0.3">
      <c r="A17" s="28" t="s">
        <v>32</v>
      </c>
      <c r="B17" s="29">
        <v>617451</v>
      </c>
      <c r="C17" s="29">
        <v>11250</v>
      </c>
      <c r="D17" s="30">
        <f t="shared" si="0"/>
        <v>0</v>
      </c>
      <c r="E17" s="30" t="s">
        <v>18</v>
      </c>
      <c r="F17" s="30" t="s">
        <v>20</v>
      </c>
    </row>
    <row r="18" spans="1:6" s="31" customFormat="1" ht="28.8" x14ac:dyDescent="0.3">
      <c r="A18" s="28" t="s">
        <v>33</v>
      </c>
      <c r="B18" s="29">
        <v>3</v>
      </c>
      <c r="C18" s="29">
        <v>2.7</v>
      </c>
      <c r="D18" s="30">
        <f t="shared" si="0"/>
        <v>0</v>
      </c>
      <c r="E18" s="30" t="s">
        <v>18</v>
      </c>
      <c r="F18" s="30" t="s">
        <v>10</v>
      </c>
    </row>
    <row r="19" spans="1:6" s="31" customFormat="1" ht="100.8" x14ac:dyDescent="0.3">
      <c r="A19" s="28" t="s">
        <v>34</v>
      </c>
      <c r="B19" s="29">
        <v>350</v>
      </c>
      <c r="C19" s="39">
        <v>0</v>
      </c>
      <c r="D19" s="30">
        <f t="shared" si="0"/>
        <v>0</v>
      </c>
      <c r="E19" s="30" t="s">
        <v>18</v>
      </c>
      <c r="F19" s="30" t="s">
        <v>10</v>
      </c>
    </row>
    <row r="20" spans="1:6" s="31" customFormat="1" ht="129.6" x14ac:dyDescent="0.3">
      <c r="A20" s="28" t="s">
        <v>35</v>
      </c>
      <c r="B20" s="29">
        <v>11859.4</v>
      </c>
      <c r="C20" s="29">
        <v>1375</v>
      </c>
      <c r="D20" s="30">
        <f t="shared" si="0"/>
        <v>0</v>
      </c>
      <c r="E20" s="30" t="s">
        <v>18</v>
      </c>
      <c r="F20" s="30" t="s">
        <v>20</v>
      </c>
    </row>
    <row r="21" spans="1:6" s="31" customFormat="1" ht="409.6" x14ac:dyDescent="0.3">
      <c r="A21" s="28" t="s">
        <v>36</v>
      </c>
      <c r="B21" s="29">
        <v>617.54999999999995</v>
      </c>
      <c r="C21" s="29">
        <v>542</v>
      </c>
      <c r="D21" s="30">
        <f t="shared" si="0"/>
        <v>0</v>
      </c>
      <c r="E21" s="30" t="s">
        <v>12</v>
      </c>
      <c r="F21" s="30" t="s">
        <v>14</v>
      </c>
    </row>
    <row r="22" spans="1:6" s="31" customFormat="1" ht="86.4" x14ac:dyDescent="0.3">
      <c r="A22" s="28" t="s">
        <v>37</v>
      </c>
      <c r="B22" s="29" t="s">
        <v>38</v>
      </c>
      <c r="C22" s="29">
        <v>1.2</v>
      </c>
      <c r="D22" s="30">
        <f t="shared" si="0"/>
        <v>0</v>
      </c>
      <c r="E22" s="30" t="s">
        <v>12</v>
      </c>
      <c r="F22" s="30" t="s">
        <v>20</v>
      </c>
    </row>
    <row r="23" spans="1:6" s="31" customFormat="1" ht="100.8" x14ac:dyDescent="0.3">
      <c r="A23" s="28" t="s">
        <v>39</v>
      </c>
      <c r="B23" s="29">
        <v>3750</v>
      </c>
      <c r="C23" s="29">
        <v>1350</v>
      </c>
      <c r="D23" s="30">
        <f t="shared" si="0"/>
        <v>0</v>
      </c>
      <c r="E23" s="30" t="s">
        <v>12</v>
      </c>
      <c r="F23" s="30" t="s">
        <v>10</v>
      </c>
    </row>
    <row r="24" spans="1:6" s="31" customFormat="1" ht="129.6" x14ac:dyDescent="0.3">
      <c r="A24" s="28" t="s">
        <v>40</v>
      </c>
      <c r="B24" s="29">
        <v>175000</v>
      </c>
      <c r="C24" s="29">
        <v>250000</v>
      </c>
      <c r="D24" s="30">
        <f t="shared" si="0"/>
        <v>0</v>
      </c>
      <c r="E24" s="30" t="s">
        <v>12</v>
      </c>
      <c r="F24" s="30" t="s">
        <v>20</v>
      </c>
    </row>
    <row r="25" spans="1:6" s="31" customFormat="1" ht="43.2" x14ac:dyDescent="0.3">
      <c r="A25" s="28" t="s">
        <v>41</v>
      </c>
      <c r="B25" s="29">
        <v>3600</v>
      </c>
      <c r="C25" s="29">
        <v>3600</v>
      </c>
      <c r="D25" s="30">
        <f t="shared" si="0"/>
        <v>1</v>
      </c>
      <c r="E25" s="30" t="s">
        <v>18</v>
      </c>
      <c r="F25" s="30" t="s">
        <v>10</v>
      </c>
    </row>
    <row r="26" spans="1:6" s="31" customFormat="1" ht="72" x14ac:dyDescent="0.3">
      <c r="A26" s="28" t="s">
        <v>42</v>
      </c>
      <c r="B26" s="29">
        <v>14</v>
      </c>
      <c r="C26" s="29">
        <v>14</v>
      </c>
      <c r="D26" s="30">
        <f t="shared" si="0"/>
        <v>1</v>
      </c>
      <c r="E26" s="30" t="s">
        <v>18</v>
      </c>
      <c r="F26" s="30" t="s">
        <v>10</v>
      </c>
    </row>
    <row r="27" spans="1:6" s="31" customFormat="1" ht="230.4" x14ac:dyDescent="0.3">
      <c r="A27" s="28" t="s">
        <v>43</v>
      </c>
      <c r="B27" s="29">
        <v>19456.599999999999</v>
      </c>
      <c r="C27" s="39">
        <v>1</v>
      </c>
      <c r="D27" s="30">
        <f t="shared" si="0"/>
        <v>0</v>
      </c>
      <c r="E27" s="30" t="s">
        <v>9</v>
      </c>
      <c r="F27" s="30" t="s">
        <v>20</v>
      </c>
    </row>
    <row r="28" spans="1:6" s="31" customFormat="1" ht="230.4" x14ac:dyDescent="0.3">
      <c r="A28" s="28" t="s">
        <v>44</v>
      </c>
      <c r="B28" s="29">
        <v>408.33</v>
      </c>
      <c r="C28" s="29">
        <v>1200</v>
      </c>
      <c r="D28" s="30">
        <f t="shared" si="0"/>
        <v>0</v>
      </c>
      <c r="E28" s="30" t="s">
        <v>18</v>
      </c>
      <c r="F28" s="30" t="s">
        <v>20</v>
      </c>
    </row>
    <row r="29" spans="1:6" s="31" customFormat="1" ht="43.2" x14ac:dyDescent="0.3">
      <c r="A29" s="28" t="s">
        <v>45</v>
      </c>
      <c r="B29" s="29">
        <v>21</v>
      </c>
      <c r="C29" s="29">
        <v>16.8</v>
      </c>
      <c r="D29" s="30">
        <f t="shared" si="0"/>
        <v>0</v>
      </c>
      <c r="E29" s="30" t="s">
        <v>18</v>
      </c>
      <c r="F29" s="30" t="s">
        <v>10</v>
      </c>
    </row>
    <row r="30" spans="1:6" s="31" customFormat="1" ht="172.8" x14ac:dyDescent="0.3">
      <c r="A30" s="28" t="s">
        <v>46</v>
      </c>
      <c r="B30" s="35">
        <v>3490.4</v>
      </c>
      <c r="C30" s="29">
        <v>5400</v>
      </c>
      <c r="D30" s="30">
        <f t="shared" si="0"/>
        <v>0</v>
      </c>
      <c r="E30" s="30" t="s">
        <v>9</v>
      </c>
      <c r="F30" s="30" t="s">
        <v>10</v>
      </c>
    </row>
    <row r="31" spans="1:6" s="31" customFormat="1" ht="43.2" x14ac:dyDescent="0.3">
      <c r="A31" s="28" t="s">
        <v>47</v>
      </c>
      <c r="B31" s="29">
        <v>0.75</v>
      </c>
      <c r="C31" s="39">
        <v>0.75</v>
      </c>
      <c r="D31" s="30">
        <f t="shared" si="0"/>
        <v>1</v>
      </c>
      <c r="E31" s="30" t="s">
        <v>18</v>
      </c>
      <c r="F31" s="30" t="s">
        <v>10</v>
      </c>
    </row>
    <row r="32" spans="1:6" s="31" customFormat="1" ht="57.6" x14ac:dyDescent="0.3">
      <c r="A32" s="28" t="s">
        <v>48</v>
      </c>
      <c r="B32" s="29">
        <v>50000</v>
      </c>
      <c r="C32" s="29">
        <v>400000</v>
      </c>
      <c r="D32" s="30">
        <f t="shared" si="0"/>
        <v>0</v>
      </c>
      <c r="E32" s="30" t="s">
        <v>18</v>
      </c>
      <c r="F32" s="30" t="s">
        <v>10</v>
      </c>
    </row>
    <row r="33" spans="1:6" s="31" customFormat="1" ht="302.39999999999998" x14ac:dyDescent="0.3">
      <c r="A33" s="28" t="s">
        <v>49</v>
      </c>
      <c r="B33" s="29">
        <v>74.8</v>
      </c>
      <c r="C33" s="39">
        <v>139.33000000000001</v>
      </c>
      <c r="D33" s="30">
        <f t="shared" si="0"/>
        <v>0</v>
      </c>
      <c r="E33" s="30" t="s">
        <v>12</v>
      </c>
      <c r="F33" s="30" t="s">
        <v>20</v>
      </c>
    </row>
    <row r="34" spans="1:6" s="31" customFormat="1" ht="43.2" x14ac:dyDescent="0.3">
      <c r="A34" s="28" t="s">
        <v>50</v>
      </c>
      <c r="B34" s="29">
        <v>6.42</v>
      </c>
      <c r="C34" s="39">
        <v>7.14</v>
      </c>
      <c r="D34" s="30">
        <f t="shared" si="0"/>
        <v>0</v>
      </c>
      <c r="E34" s="30" t="s">
        <v>12</v>
      </c>
      <c r="F34" s="30" t="s">
        <v>20</v>
      </c>
    </row>
    <row r="35" spans="1:6" s="31" customFormat="1" ht="172.8" x14ac:dyDescent="0.3">
      <c r="A35" s="28" t="s">
        <v>51</v>
      </c>
      <c r="B35" s="29">
        <v>27914.09</v>
      </c>
      <c r="C35" s="39">
        <v>7800</v>
      </c>
      <c r="D35" s="30">
        <f t="shared" si="0"/>
        <v>0</v>
      </c>
      <c r="E35" s="30" t="s">
        <v>18</v>
      </c>
      <c r="F35" s="30" t="s">
        <v>10</v>
      </c>
    </row>
    <row r="36" spans="1:6" s="31" customFormat="1" ht="57.6" x14ac:dyDescent="0.3">
      <c r="A36" s="28" t="s">
        <v>52</v>
      </c>
      <c r="B36" s="29">
        <v>0.29299999999999998</v>
      </c>
      <c r="C36" s="39">
        <v>50</v>
      </c>
      <c r="D36" s="30">
        <f t="shared" si="0"/>
        <v>0</v>
      </c>
      <c r="E36" s="30" t="s">
        <v>9</v>
      </c>
      <c r="F36" s="30" t="s">
        <v>10</v>
      </c>
    </row>
    <row r="37" spans="1:6" s="31" customFormat="1" ht="230.4" x14ac:dyDescent="0.3">
      <c r="A37" s="28" t="s">
        <v>53</v>
      </c>
      <c r="B37" s="29">
        <v>100</v>
      </c>
      <c r="C37" s="39">
        <v>100</v>
      </c>
      <c r="D37" s="30">
        <f t="shared" si="0"/>
        <v>1</v>
      </c>
      <c r="E37" s="30" t="s">
        <v>9</v>
      </c>
      <c r="F37" s="30" t="s">
        <v>10</v>
      </c>
    </row>
    <row r="38" spans="1:6" s="31" customFormat="1" ht="409.6" x14ac:dyDescent="0.3">
      <c r="A38" s="28" t="s">
        <v>54</v>
      </c>
      <c r="B38" s="29">
        <v>15000</v>
      </c>
      <c r="C38" s="29">
        <v>8000</v>
      </c>
      <c r="D38" s="30">
        <f>IF(AND(C38 &gt;= (B38-B38*0.05), C38 &lt;= (B38+B38*0.05)), 1, 0)</f>
        <v>0</v>
      </c>
      <c r="E38" s="30" t="s">
        <v>12</v>
      </c>
      <c r="F38" s="30" t="s">
        <v>14</v>
      </c>
    </row>
    <row r="39" spans="1:6" s="31" customFormat="1" ht="244.8" x14ac:dyDescent="0.3">
      <c r="A39" s="28" t="s">
        <v>55</v>
      </c>
      <c r="B39" s="29">
        <v>0.9</v>
      </c>
      <c r="C39" s="29">
        <v>0.97499999999999998</v>
      </c>
      <c r="D39" s="30">
        <f t="shared" ref="D39:D70" si="1">IF(AND(C39 &gt;= (B39-B39*0.01), C39 &lt;= (B39+B39*0.01)), 1, 0)</f>
        <v>0</v>
      </c>
      <c r="E39" s="30" t="s">
        <v>12</v>
      </c>
      <c r="F39" s="30" t="s">
        <v>14</v>
      </c>
    </row>
    <row r="40" spans="1:6" s="31" customFormat="1" ht="100.8" x14ac:dyDescent="0.3">
      <c r="A40" s="28" t="s">
        <v>56</v>
      </c>
      <c r="B40" s="29">
        <v>6.75</v>
      </c>
      <c r="C40" s="39">
        <v>2.4</v>
      </c>
      <c r="D40" s="30">
        <f t="shared" si="1"/>
        <v>0</v>
      </c>
      <c r="E40" s="30" t="s">
        <v>12</v>
      </c>
      <c r="F40" s="30" t="s">
        <v>10</v>
      </c>
    </row>
    <row r="41" spans="1:6" s="31" customFormat="1" ht="43.2" x14ac:dyDescent="0.3">
      <c r="A41" s="28" t="s">
        <v>57</v>
      </c>
      <c r="B41" s="29">
        <v>176</v>
      </c>
      <c r="C41" s="39">
        <v>192</v>
      </c>
      <c r="D41" s="30">
        <f t="shared" si="1"/>
        <v>0</v>
      </c>
      <c r="E41" s="30" t="s">
        <v>12</v>
      </c>
      <c r="F41" s="30" t="s">
        <v>10</v>
      </c>
    </row>
    <row r="42" spans="1:6" s="31" customFormat="1" ht="43.2" x14ac:dyDescent="0.3">
      <c r="A42" s="28" t="s">
        <v>58</v>
      </c>
      <c r="B42" s="29">
        <v>0.5</v>
      </c>
      <c r="C42" s="29">
        <v>0.5</v>
      </c>
      <c r="D42" s="30">
        <f t="shared" si="1"/>
        <v>1</v>
      </c>
      <c r="E42" s="30" t="s">
        <v>12</v>
      </c>
      <c r="F42" s="30" t="s">
        <v>10</v>
      </c>
    </row>
    <row r="43" spans="1:6" s="31" customFormat="1" ht="115.2" x14ac:dyDescent="0.3">
      <c r="A43" s="28" t="s">
        <v>59</v>
      </c>
      <c r="B43" s="29">
        <v>10000</v>
      </c>
      <c r="C43" s="39">
        <v>500000</v>
      </c>
      <c r="D43" s="30">
        <f t="shared" si="1"/>
        <v>0</v>
      </c>
      <c r="E43" s="30" t="s">
        <v>18</v>
      </c>
      <c r="F43" s="30" t="s">
        <v>10</v>
      </c>
    </row>
    <row r="44" spans="1:6" s="31" customFormat="1" ht="201.6" x14ac:dyDescent="0.3">
      <c r="A44" s="28" t="s">
        <v>60</v>
      </c>
      <c r="B44" s="29">
        <v>89</v>
      </c>
      <c r="C44" s="29">
        <v>130</v>
      </c>
      <c r="D44" s="30">
        <f t="shared" si="1"/>
        <v>0</v>
      </c>
      <c r="E44" s="30" t="s">
        <v>18</v>
      </c>
      <c r="F44" s="30" t="s">
        <v>20</v>
      </c>
    </row>
    <row r="45" spans="1:6" s="31" customFormat="1" ht="409.6" x14ac:dyDescent="0.3">
      <c r="A45" s="28" t="s">
        <v>145</v>
      </c>
      <c r="B45" s="29">
        <v>279</v>
      </c>
      <c r="C45" s="39">
        <v>250</v>
      </c>
      <c r="D45" s="30">
        <f t="shared" si="1"/>
        <v>0</v>
      </c>
      <c r="E45" s="30" t="s">
        <v>12</v>
      </c>
      <c r="F45" s="30" t="s">
        <v>14</v>
      </c>
    </row>
    <row r="46" spans="1:6" s="31" customFormat="1" ht="115.2" x14ac:dyDescent="0.3">
      <c r="A46" s="28" t="s">
        <v>61</v>
      </c>
      <c r="B46" s="29">
        <v>12566</v>
      </c>
      <c r="C46" s="29">
        <v>4.4000000000000004</v>
      </c>
      <c r="D46" s="30">
        <f t="shared" si="1"/>
        <v>0</v>
      </c>
      <c r="E46" s="30" t="s">
        <v>18</v>
      </c>
      <c r="F46" s="30" t="s">
        <v>20</v>
      </c>
    </row>
    <row r="47" spans="1:6" s="31" customFormat="1" ht="409.6" x14ac:dyDescent="0.3">
      <c r="A47" s="28" t="s">
        <v>62</v>
      </c>
      <c r="B47" s="29">
        <v>121</v>
      </c>
      <c r="C47" s="29">
        <v>160</v>
      </c>
      <c r="D47" s="30">
        <f t="shared" si="1"/>
        <v>0</v>
      </c>
      <c r="E47" s="30" t="s">
        <v>12</v>
      </c>
      <c r="F47" s="30" t="s">
        <v>14</v>
      </c>
    </row>
    <row r="48" spans="1:6" s="31" customFormat="1" ht="409.6" x14ac:dyDescent="0.3">
      <c r="A48" s="28" t="s">
        <v>63</v>
      </c>
      <c r="B48" s="29">
        <v>48.72</v>
      </c>
      <c r="C48" s="39">
        <v>44.76</v>
      </c>
      <c r="D48" s="30">
        <f t="shared" si="1"/>
        <v>0</v>
      </c>
      <c r="E48" s="30" t="s">
        <v>12</v>
      </c>
      <c r="F48" s="30" t="s">
        <v>14</v>
      </c>
    </row>
    <row r="49" spans="1:6" s="31" customFormat="1" ht="43.2" x14ac:dyDescent="0.3">
      <c r="A49" s="28" t="s">
        <v>64</v>
      </c>
      <c r="B49" s="29">
        <v>308.19</v>
      </c>
      <c r="C49" s="39">
        <v>89</v>
      </c>
      <c r="D49" s="30">
        <f t="shared" si="1"/>
        <v>0</v>
      </c>
      <c r="E49" s="30" t="s">
        <v>18</v>
      </c>
      <c r="F49" s="30" t="s">
        <v>10</v>
      </c>
    </row>
    <row r="50" spans="1:6" s="31" customFormat="1" ht="115.2" x14ac:dyDescent="0.3">
      <c r="A50" s="28" t="s">
        <v>65</v>
      </c>
      <c r="B50" s="29">
        <v>12500000</v>
      </c>
      <c r="C50" s="29">
        <v>1500000</v>
      </c>
      <c r="D50" s="30">
        <f t="shared" si="1"/>
        <v>0</v>
      </c>
      <c r="E50" s="30" t="s">
        <v>18</v>
      </c>
      <c r="F50" s="30" t="s">
        <v>10</v>
      </c>
    </row>
    <row r="51" spans="1:6" s="31" customFormat="1" ht="244.8" x14ac:dyDescent="0.3">
      <c r="A51" s="28" t="s">
        <v>66</v>
      </c>
      <c r="B51" s="29">
        <v>600</v>
      </c>
      <c r="C51" s="39">
        <v>490</v>
      </c>
      <c r="D51" s="30">
        <f t="shared" si="1"/>
        <v>0</v>
      </c>
      <c r="E51" s="30" t="s">
        <v>18</v>
      </c>
      <c r="F51" s="30" t="s">
        <v>20</v>
      </c>
    </row>
    <row r="52" spans="1:6" s="31" customFormat="1" ht="43.2" x14ac:dyDescent="0.3">
      <c r="A52" s="28" t="s">
        <v>67</v>
      </c>
      <c r="B52" s="29">
        <v>30000</v>
      </c>
      <c r="C52" s="39">
        <v>4000000</v>
      </c>
      <c r="D52" s="30">
        <f t="shared" si="1"/>
        <v>0</v>
      </c>
      <c r="E52" s="30" t="s">
        <v>18</v>
      </c>
      <c r="F52" s="30" t="s">
        <v>10</v>
      </c>
    </row>
    <row r="53" spans="1:6" s="31" customFormat="1" ht="409.6" x14ac:dyDescent="0.3">
      <c r="A53" s="28" t="s">
        <v>68</v>
      </c>
      <c r="B53" s="29">
        <v>680</v>
      </c>
      <c r="C53" s="29">
        <v>680</v>
      </c>
      <c r="D53" s="30">
        <f t="shared" si="1"/>
        <v>1</v>
      </c>
      <c r="E53" s="30" t="s">
        <v>12</v>
      </c>
      <c r="F53" s="30" t="s">
        <v>14</v>
      </c>
    </row>
    <row r="54" spans="1:6" s="31" customFormat="1" ht="57.6" x14ac:dyDescent="0.3">
      <c r="A54" s="28" t="s">
        <v>69</v>
      </c>
      <c r="B54" s="29">
        <v>4.7</v>
      </c>
      <c r="C54" s="29">
        <v>76.150000000000006</v>
      </c>
      <c r="D54" s="30">
        <f t="shared" si="1"/>
        <v>0</v>
      </c>
      <c r="E54" s="30" t="s">
        <v>18</v>
      </c>
      <c r="F54" s="30" t="s">
        <v>10</v>
      </c>
    </row>
    <row r="55" spans="1:6" s="31" customFormat="1" ht="57.6" x14ac:dyDescent="0.3">
      <c r="A55" s="28" t="s">
        <v>70</v>
      </c>
      <c r="B55" s="29">
        <v>24750</v>
      </c>
      <c r="C55" s="39">
        <v>24750</v>
      </c>
      <c r="D55" s="30">
        <f t="shared" si="1"/>
        <v>1</v>
      </c>
      <c r="E55" s="30" t="s">
        <v>12</v>
      </c>
      <c r="F55" s="30" t="s">
        <v>10</v>
      </c>
    </row>
    <row r="56" spans="1:6" s="31" customFormat="1" ht="100.8" x14ac:dyDescent="0.3">
      <c r="A56" s="28" t="s">
        <v>71</v>
      </c>
      <c r="B56" s="29">
        <v>250000</v>
      </c>
      <c r="C56" s="29">
        <v>375000</v>
      </c>
      <c r="D56" s="30">
        <f t="shared" si="1"/>
        <v>0</v>
      </c>
      <c r="E56" s="30" t="s">
        <v>12</v>
      </c>
      <c r="F56" s="30" t="s">
        <v>20</v>
      </c>
    </row>
    <row r="57" spans="1:6" s="31" customFormat="1" ht="28.8" x14ac:dyDescent="0.3">
      <c r="A57" s="28" t="s">
        <v>72</v>
      </c>
      <c r="B57" s="29">
        <v>0.98029999999999995</v>
      </c>
      <c r="C57" s="39">
        <v>0.97960000000000003</v>
      </c>
      <c r="D57" s="30">
        <f t="shared" si="1"/>
        <v>1</v>
      </c>
      <c r="E57" s="30" t="s">
        <v>18</v>
      </c>
      <c r="F57" s="30" t="s">
        <v>10</v>
      </c>
    </row>
    <row r="58" spans="1:6" s="31" customFormat="1" ht="43.2" x14ac:dyDescent="0.3">
      <c r="A58" s="28" t="s">
        <v>73</v>
      </c>
      <c r="B58" s="29">
        <v>5</v>
      </c>
      <c r="C58" s="29">
        <v>3.6</v>
      </c>
      <c r="D58" s="30">
        <f t="shared" si="1"/>
        <v>0</v>
      </c>
      <c r="E58" s="30" t="s">
        <v>18</v>
      </c>
      <c r="F58" s="30" t="s">
        <v>10</v>
      </c>
    </row>
    <row r="59" spans="1:6" s="31" customFormat="1" ht="409.6" x14ac:dyDescent="0.3">
      <c r="A59" s="28" t="s">
        <v>74</v>
      </c>
      <c r="B59" s="29">
        <v>1414</v>
      </c>
      <c r="C59" s="29">
        <v>1000</v>
      </c>
      <c r="D59" s="30">
        <f t="shared" si="1"/>
        <v>0</v>
      </c>
      <c r="E59" s="30" t="s">
        <v>12</v>
      </c>
      <c r="F59" s="30" t="s">
        <v>14</v>
      </c>
    </row>
    <row r="60" spans="1:6" s="31" customFormat="1" ht="158.4" x14ac:dyDescent="0.3">
      <c r="A60" s="28" t="s">
        <v>75</v>
      </c>
      <c r="B60" s="29">
        <v>100000</v>
      </c>
      <c r="C60" s="29">
        <v>800000</v>
      </c>
      <c r="D60" s="30">
        <f t="shared" si="1"/>
        <v>0</v>
      </c>
      <c r="E60" s="30" t="s">
        <v>12</v>
      </c>
      <c r="F60" s="30" t="s">
        <v>20</v>
      </c>
    </row>
    <row r="61" spans="1:6" s="31" customFormat="1" ht="216" x14ac:dyDescent="0.3">
      <c r="A61" s="28" t="s">
        <v>76</v>
      </c>
      <c r="B61" s="29">
        <v>94</v>
      </c>
      <c r="C61" s="39">
        <v>50</v>
      </c>
      <c r="D61" s="30">
        <f t="shared" si="1"/>
        <v>0</v>
      </c>
      <c r="E61" s="30" t="s">
        <v>18</v>
      </c>
      <c r="F61" s="30" t="s">
        <v>14</v>
      </c>
    </row>
    <row r="62" spans="1:6" s="31" customFormat="1" ht="43.2" x14ac:dyDescent="0.3">
      <c r="A62" s="28" t="s">
        <v>77</v>
      </c>
      <c r="B62" s="29">
        <v>0.55000000000000004</v>
      </c>
      <c r="C62" s="39">
        <v>0.67</v>
      </c>
      <c r="D62" s="30">
        <f t="shared" si="1"/>
        <v>0</v>
      </c>
      <c r="E62" s="30" t="s">
        <v>18</v>
      </c>
      <c r="F62" s="30" t="s">
        <v>10</v>
      </c>
    </row>
    <row r="63" spans="1:6" s="31" customFormat="1" ht="115.2" x14ac:dyDescent="0.3">
      <c r="A63" s="28" t="s">
        <v>78</v>
      </c>
      <c r="B63" s="29">
        <v>375000</v>
      </c>
      <c r="C63" s="39">
        <v>375000</v>
      </c>
      <c r="D63" s="30">
        <f t="shared" si="1"/>
        <v>1</v>
      </c>
      <c r="E63" s="30" t="s">
        <v>12</v>
      </c>
      <c r="F63" s="30" t="s">
        <v>20</v>
      </c>
    </row>
    <row r="64" spans="1:6" s="31" customFormat="1" ht="216" x14ac:dyDescent="0.3">
      <c r="A64" s="28" t="s">
        <v>79</v>
      </c>
      <c r="B64" s="29">
        <v>3.2</v>
      </c>
      <c r="C64" s="39">
        <v>3.5</v>
      </c>
      <c r="D64" s="30">
        <f t="shared" si="1"/>
        <v>0</v>
      </c>
      <c r="E64" s="30" t="s">
        <v>12</v>
      </c>
      <c r="F64" s="30" t="s">
        <v>20</v>
      </c>
    </row>
    <row r="65" spans="1:6" s="31" customFormat="1" ht="28.8" x14ac:dyDescent="0.3">
      <c r="A65" s="28" t="s">
        <v>80</v>
      </c>
      <c r="B65" s="29">
        <v>15.5</v>
      </c>
      <c r="C65" s="29">
        <v>15.5</v>
      </c>
      <c r="D65" s="30">
        <f t="shared" si="1"/>
        <v>1</v>
      </c>
      <c r="E65" s="30" t="s">
        <v>12</v>
      </c>
      <c r="F65" s="30" t="s">
        <v>10</v>
      </c>
    </row>
    <row r="66" spans="1:6" s="31" customFormat="1" x14ac:dyDescent="0.3">
      <c r="A66" s="28" t="s">
        <v>81</v>
      </c>
      <c r="B66" s="29">
        <v>0.99</v>
      </c>
      <c r="C66" s="39">
        <v>0.99</v>
      </c>
      <c r="D66" s="30">
        <f t="shared" si="1"/>
        <v>1</v>
      </c>
      <c r="E66" s="30" t="s">
        <v>18</v>
      </c>
      <c r="F66" s="30" t="s">
        <v>10</v>
      </c>
    </row>
    <row r="67" spans="1:6" s="31" customFormat="1" ht="28.8" x14ac:dyDescent="0.3">
      <c r="A67" s="28" t="s">
        <v>82</v>
      </c>
      <c r="B67" s="29">
        <v>52</v>
      </c>
      <c r="C67" s="39">
        <v>52.29</v>
      </c>
      <c r="D67" s="30">
        <f t="shared" si="1"/>
        <v>1</v>
      </c>
      <c r="E67" s="30" t="s">
        <v>18</v>
      </c>
      <c r="F67" s="30" t="s">
        <v>10</v>
      </c>
    </row>
    <row r="68" spans="1:6" s="31" customFormat="1" ht="230.4" x14ac:dyDescent="0.3">
      <c r="A68" s="28" t="s">
        <v>83</v>
      </c>
      <c r="B68" s="29">
        <v>382.7</v>
      </c>
      <c r="C68" s="29">
        <v>461.54</v>
      </c>
      <c r="D68" s="30">
        <f t="shared" si="1"/>
        <v>0</v>
      </c>
      <c r="E68" s="30" t="s">
        <v>18</v>
      </c>
      <c r="F68" s="30" t="s">
        <v>20</v>
      </c>
    </row>
    <row r="69" spans="1:6" s="31" customFormat="1" ht="115.2" x14ac:dyDescent="0.3">
      <c r="A69" s="28" t="s">
        <v>84</v>
      </c>
      <c r="B69" s="29">
        <v>2849</v>
      </c>
      <c r="C69" s="29">
        <v>139.6</v>
      </c>
      <c r="D69" s="30">
        <f t="shared" si="1"/>
        <v>0</v>
      </c>
      <c r="E69" s="30" t="s">
        <v>18</v>
      </c>
      <c r="F69" s="30" t="s">
        <v>20</v>
      </c>
    </row>
    <row r="70" spans="1:6" s="31" customFormat="1" ht="409.6" x14ac:dyDescent="0.3">
      <c r="A70" s="28" t="s">
        <v>85</v>
      </c>
      <c r="B70" s="29">
        <v>2.5499999999999998</v>
      </c>
      <c r="C70" s="29">
        <v>0.95</v>
      </c>
      <c r="D70" s="30">
        <f t="shared" si="1"/>
        <v>0</v>
      </c>
      <c r="E70" s="30" t="s">
        <v>12</v>
      </c>
      <c r="F70" s="30" t="s">
        <v>14</v>
      </c>
    </row>
    <row r="71" spans="1:6" s="31" customFormat="1" ht="72" x14ac:dyDescent="0.3">
      <c r="A71" s="28" t="s">
        <v>86</v>
      </c>
      <c r="B71" s="29">
        <v>2.96</v>
      </c>
      <c r="C71" s="29">
        <v>480</v>
      </c>
      <c r="D71" s="30">
        <f t="shared" ref="D71:D101" si="2">IF(AND(C71 &gt;= (B71-B71*0.01), C71 &lt;= (B71+B71*0.01)), 1, 0)</f>
        <v>0</v>
      </c>
      <c r="E71" s="30" t="s">
        <v>12</v>
      </c>
      <c r="F71" s="30" t="s">
        <v>10</v>
      </c>
    </row>
    <row r="72" spans="1:6" s="31" customFormat="1" ht="57.6" x14ac:dyDescent="0.3">
      <c r="A72" s="28" t="s">
        <v>87</v>
      </c>
      <c r="B72" s="29">
        <v>107.6</v>
      </c>
      <c r="C72" s="29">
        <v>84.85</v>
      </c>
      <c r="D72" s="30">
        <f t="shared" si="2"/>
        <v>0</v>
      </c>
      <c r="E72" s="30" t="s">
        <v>9</v>
      </c>
      <c r="F72" s="30" t="s">
        <v>10</v>
      </c>
    </row>
    <row r="73" spans="1:6" s="31" customFormat="1" ht="129.6" x14ac:dyDescent="0.3">
      <c r="A73" s="28" t="s">
        <v>88</v>
      </c>
      <c r="B73" s="29">
        <v>250000</v>
      </c>
      <c r="C73" s="29">
        <v>350000</v>
      </c>
      <c r="D73" s="30">
        <f t="shared" si="2"/>
        <v>0</v>
      </c>
      <c r="E73" s="30" t="s">
        <v>12</v>
      </c>
      <c r="F73" s="30" t="s">
        <v>20</v>
      </c>
    </row>
    <row r="74" spans="1:6" s="31" customFormat="1" ht="129.6" x14ac:dyDescent="0.3">
      <c r="A74" s="28" t="s">
        <v>89</v>
      </c>
      <c r="B74" s="29">
        <v>75000</v>
      </c>
      <c r="C74" s="39">
        <v>350000</v>
      </c>
      <c r="D74" s="30">
        <f t="shared" si="2"/>
        <v>0</v>
      </c>
      <c r="E74" s="30" t="s">
        <v>12</v>
      </c>
      <c r="F74" s="30" t="s">
        <v>20</v>
      </c>
    </row>
    <row r="75" spans="1:6" s="31" customFormat="1" ht="100.8" x14ac:dyDescent="0.3">
      <c r="A75" s="28" t="s">
        <v>90</v>
      </c>
      <c r="B75" s="29">
        <v>-125000</v>
      </c>
      <c r="C75" s="29">
        <v>250000</v>
      </c>
      <c r="D75" s="30">
        <f t="shared" si="2"/>
        <v>0</v>
      </c>
      <c r="E75" s="30" t="s">
        <v>12</v>
      </c>
      <c r="F75" s="30" t="s">
        <v>20</v>
      </c>
    </row>
    <row r="76" spans="1:6" s="31" customFormat="1" ht="158.4" x14ac:dyDescent="0.3">
      <c r="A76" s="28" t="s">
        <v>91</v>
      </c>
      <c r="B76" s="29">
        <v>150000</v>
      </c>
      <c r="C76" s="29">
        <v>350000</v>
      </c>
      <c r="D76" s="30">
        <f t="shared" si="2"/>
        <v>0</v>
      </c>
      <c r="E76" s="30" t="s">
        <v>12</v>
      </c>
      <c r="F76" s="30" t="s">
        <v>20</v>
      </c>
    </row>
    <row r="77" spans="1:6" s="31" customFormat="1" ht="43.2" x14ac:dyDescent="0.3">
      <c r="A77" s="28" t="s">
        <v>92</v>
      </c>
      <c r="B77" s="29">
        <f>SQRT(2)</f>
        <v>1.4142135623730951</v>
      </c>
      <c r="C77" s="39">
        <v>447.21</v>
      </c>
      <c r="D77" s="30">
        <f t="shared" si="2"/>
        <v>0</v>
      </c>
      <c r="E77" s="30" t="s">
        <v>12</v>
      </c>
      <c r="F77" s="30" t="s">
        <v>10</v>
      </c>
    </row>
    <row r="78" spans="1:6" s="31" customFormat="1" ht="43.2" x14ac:dyDescent="0.3">
      <c r="A78" s="28" t="s">
        <v>93</v>
      </c>
      <c r="B78" s="29">
        <v>300</v>
      </c>
      <c r="C78" s="29">
        <v>300</v>
      </c>
      <c r="D78" s="30">
        <f t="shared" si="2"/>
        <v>1</v>
      </c>
      <c r="E78" s="30" t="s">
        <v>12</v>
      </c>
      <c r="F78" s="30" t="s">
        <v>10</v>
      </c>
    </row>
    <row r="79" spans="1:6" s="31" customFormat="1" ht="216" x14ac:dyDescent="0.3">
      <c r="A79" s="28" t="s">
        <v>94</v>
      </c>
      <c r="B79" s="29">
        <v>112</v>
      </c>
      <c r="C79" s="39">
        <v>108</v>
      </c>
      <c r="D79" s="30">
        <f t="shared" si="2"/>
        <v>0</v>
      </c>
      <c r="E79" s="30" t="s">
        <v>12</v>
      </c>
      <c r="F79" s="30" t="s">
        <v>20</v>
      </c>
    </row>
    <row r="80" spans="1:6" s="31" customFormat="1" ht="28.8" x14ac:dyDescent="0.3">
      <c r="A80" s="28" t="s">
        <v>95</v>
      </c>
      <c r="B80" s="29">
        <v>1470</v>
      </c>
      <c r="C80" s="29">
        <v>1224.74</v>
      </c>
      <c r="D80" s="30">
        <f t="shared" si="2"/>
        <v>0</v>
      </c>
      <c r="E80" s="30" t="s">
        <v>12</v>
      </c>
      <c r="F80" s="30" t="s">
        <v>10</v>
      </c>
    </row>
    <row r="81" spans="1:6" s="31" customFormat="1" ht="409.6" x14ac:dyDescent="0.3">
      <c r="A81" s="28" t="s">
        <v>96</v>
      </c>
      <c r="B81" s="29">
        <v>2457</v>
      </c>
      <c r="C81" s="29">
        <v>1220</v>
      </c>
      <c r="D81" s="30">
        <f t="shared" si="2"/>
        <v>0</v>
      </c>
      <c r="E81" s="30" t="s">
        <v>12</v>
      </c>
      <c r="F81" s="30" t="s">
        <v>14</v>
      </c>
    </row>
    <row r="82" spans="1:6" s="31" customFormat="1" ht="100.8" x14ac:dyDescent="0.3">
      <c r="A82" s="28" t="s">
        <v>97</v>
      </c>
      <c r="B82" s="29">
        <v>48.5</v>
      </c>
      <c r="C82" s="29">
        <v>65</v>
      </c>
      <c r="D82" s="30">
        <f t="shared" si="2"/>
        <v>0</v>
      </c>
      <c r="E82" s="30" t="s">
        <v>18</v>
      </c>
      <c r="F82" s="30" t="s">
        <v>20</v>
      </c>
    </row>
    <row r="83" spans="1:6" s="31" customFormat="1" ht="172.8" x14ac:dyDescent="0.3">
      <c r="A83" s="28" t="s">
        <v>98</v>
      </c>
      <c r="B83" s="29">
        <v>191</v>
      </c>
      <c r="C83" s="29">
        <v>350</v>
      </c>
      <c r="D83" s="30">
        <f t="shared" si="2"/>
        <v>0</v>
      </c>
      <c r="E83" s="30" t="s">
        <v>18</v>
      </c>
      <c r="F83" s="30" t="s">
        <v>20</v>
      </c>
    </row>
    <row r="84" spans="1:6" s="31" customFormat="1" ht="187.2" x14ac:dyDescent="0.3">
      <c r="A84" s="28" t="s">
        <v>99</v>
      </c>
      <c r="B84" s="29">
        <v>10.36</v>
      </c>
      <c r="C84" s="29">
        <v>1013.5</v>
      </c>
      <c r="D84" s="30">
        <f t="shared" si="2"/>
        <v>0</v>
      </c>
      <c r="E84" s="30" t="s">
        <v>12</v>
      </c>
      <c r="F84" s="30" t="s">
        <v>20</v>
      </c>
    </row>
    <row r="85" spans="1:6" s="31" customFormat="1" ht="43.2" x14ac:dyDescent="0.3">
      <c r="A85" s="28" t="s">
        <v>100</v>
      </c>
      <c r="B85" s="29">
        <v>547</v>
      </c>
      <c r="C85" s="39">
        <v>54</v>
      </c>
      <c r="D85" s="30">
        <f t="shared" si="2"/>
        <v>0</v>
      </c>
      <c r="E85" s="30" t="s">
        <v>12</v>
      </c>
      <c r="F85" s="30" t="s">
        <v>10</v>
      </c>
    </row>
    <row r="86" spans="1:6" s="31" customFormat="1" ht="115.2" x14ac:dyDescent="0.3">
      <c r="A86" s="28" t="s">
        <v>101</v>
      </c>
      <c r="B86" s="29">
        <v>20000</v>
      </c>
      <c r="C86" s="29">
        <v>2000</v>
      </c>
      <c r="D86" s="30">
        <f t="shared" si="2"/>
        <v>0</v>
      </c>
      <c r="E86" s="30" t="s">
        <v>18</v>
      </c>
      <c r="F86" s="30" t="s">
        <v>10</v>
      </c>
    </row>
    <row r="87" spans="1:6" s="31" customFormat="1" ht="409.6" x14ac:dyDescent="0.3">
      <c r="A87" s="28" t="s">
        <v>102</v>
      </c>
      <c r="B87" s="29">
        <v>0.65</v>
      </c>
      <c r="C87" s="29">
        <v>0.9</v>
      </c>
      <c r="D87" s="30">
        <f t="shared" si="2"/>
        <v>0</v>
      </c>
      <c r="E87" s="30" t="s">
        <v>12</v>
      </c>
      <c r="F87" s="30" t="s">
        <v>14</v>
      </c>
    </row>
    <row r="88" spans="1:6" s="31" customFormat="1" ht="129.6" x14ac:dyDescent="0.3">
      <c r="A88" s="28" t="s">
        <v>103</v>
      </c>
      <c r="B88" s="29">
        <v>17320.5</v>
      </c>
      <c r="C88" s="29">
        <v>1500000</v>
      </c>
      <c r="D88" s="30">
        <f t="shared" si="2"/>
        <v>0</v>
      </c>
      <c r="E88" s="30" t="s">
        <v>18</v>
      </c>
      <c r="F88" s="30" t="s">
        <v>10</v>
      </c>
    </row>
    <row r="89" spans="1:6" s="31" customFormat="1" ht="43.2" x14ac:dyDescent="0.3">
      <c r="A89" s="28" t="s">
        <v>104</v>
      </c>
      <c r="B89" s="29">
        <v>400</v>
      </c>
      <c r="C89" s="29">
        <v>400</v>
      </c>
      <c r="D89" s="30">
        <f t="shared" si="2"/>
        <v>1</v>
      </c>
      <c r="E89" s="30" t="s">
        <v>12</v>
      </c>
      <c r="F89" s="30" t="s">
        <v>10</v>
      </c>
    </row>
    <row r="90" spans="1:6" s="31" customFormat="1" ht="409.6" x14ac:dyDescent="0.3">
      <c r="A90" s="28" t="s">
        <v>105</v>
      </c>
      <c r="B90" s="29">
        <v>225</v>
      </c>
      <c r="C90" s="29">
        <v>291</v>
      </c>
      <c r="D90" s="30">
        <f t="shared" si="2"/>
        <v>0</v>
      </c>
      <c r="E90" s="30" t="s">
        <v>12</v>
      </c>
      <c r="F90" s="30" t="s">
        <v>14</v>
      </c>
    </row>
    <row r="91" spans="1:6" s="31" customFormat="1" ht="216" x14ac:dyDescent="0.3">
      <c r="A91" s="28" t="s">
        <v>106</v>
      </c>
      <c r="B91" s="29">
        <v>303</v>
      </c>
      <c r="C91" s="39">
        <v>800</v>
      </c>
      <c r="D91" s="30">
        <f t="shared" si="2"/>
        <v>0</v>
      </c>
      <c r="E91" s="30" t="s">
        <v>18</v>
      </c>
      <c r="F91" s="30" t="s">
        <v>20</v>
      </c>
    </row>
    <row r="92" spans="1:6" s="31" customFormat="1" ht="57.6" x14ac:dyDescent="0.3">
      <c r="A92" s="28" t="s">
        <v>107</v>
      </c>
      <c r="B92" s="29">
        <v>8.8640000000000008</v>
      </c>
      <c r="C92" s="29">
        <v>8.8320000000000007</v>
      </c>
      <c r="D92" s="30">
        <f t="shared" si="2"/>
        <v>1</v>
      </c>
      <c r="E92" s="30" t="s">
        <v>12</v>
      </c>
      <c r="F92" s="30" t="s">
        <v>10</v>
      </c>
    </row>
    <row r="93" spans="1:6" s="31" customFormat="1" ht="28.8" x14ac:dyDescent="0.3">
      <c r="A93" s="28" t="s">
        <v>108</v>
      </c>
      <c r="B93" s="29">
        <v>500</v>
      </c>
      <c r="C93" s="39">
        <v>500</v>
      </c>
      <c r="D93" s="30">
        <f t="shared" si="2"/>
        <v>1</v>
      </c>
      <c r="E93" s="30" t="s">
        <v>18</v>
      </c>
      <c r="F93" s="30" t="s">
        <v>10</v>
      </c>
    </row>
    <row r="94" spans="1:6" s="31" customFormat="1" ht="72" x14ac:dyDescent="0.3">
      <c r="A94" s="28" t="s">
        <v>109</v>
      </c>
      <c r="B94" s="29">
        <v>28</v>
      </c>
      <c r="C94" s="39">
        <v>4.2</v>
      </c>
      <c r="D94" s="30">
        <f t="shared" si="2"/>
        <v>0</v>
      </c>
      <c r="E94" s="30" t="s">
        <v>12</v>
      </c>
      <c r="F94" s="30" t="s">
        <v>10</v>
      </c>
    </row>
    <row r="95" spans="1:6" s="31" customFormat="1" ht="230.4" x14ac:dyDescent="0.3">
      <c r="A95" s="28" t="s">
        <v>110</v>
      </c>
      <c r="B95" s="29">
        <v>173.2</v>
      </c>
      <c r="C95" s="29">
        <v>300</v>
      </c>
      <c r="D95" s="30">
        <f t="shared" si="2"/>
        <v>0</v>
      </c>
      <c r="E95" s="30" t="s">
        <v>9</v>
      </c>
      <c r="F95" s="30" t="s">
        <v>10</v>
      </c>
    </row>
    <row r="96" spans="1:6" s="31" customFormat="1" ht="273.60000000000002" x14ac:dyDescent="0.3">
      <c r="A96" s="28" t="s">
        <v>111</v>
      </c>
      <c r="B96" s="29">
        <v>18200</v>
      </c>
      <c r="C96" s="39">
        <v>5700</v>
      </c>
      <c r="D96" s="30">
        <f t="shared" si="2"/>
        <v>0</v>
      </c>
      <c r="E96" s="30" t="s">
        <v>9</v>
      </c>
      <c r="F96" s="30" t="s">
        <v>20</v>
      </c>
    </row>
    <row r="97" spans="1:6" s="31" customFormat="1" ht="43.2" x14ac:dyDescent="0.3">
      <c r="A97" s="28" t="s">
        <v>112</v>
      </c>
      <c r="B97" s="29">
        <v>400</v>
      </c>
      <c r="C97" s="29">
        <v>400</v>
      </c>
      <c r="D97" s="30">
        <f t="shared" si="2"/>
        <v>1</v>
      </c>
      <c r="E97" s="30" t="s">
        <v>12</v>
      </c>
      <c r="F97" s="30" t="s">
        <v>10</v>
      </c>
    </row>
    <row r="98" spans="1:6" s="31" customFormat="1" ht="28.8" x14ac:dyDescent="0.3">
      <c r="A98" s="28" t="s">
        <v>113</v>
      </c>
      <c r="B98" s="29">
        <v>2018</v>
      </c>
      <c r="C98" s="39">
        <v>1500</v>
      </c>
      <c r="D98" s="30">
        <f t="shared" si="2"/>
        <v>0</v>
      </c>
      <c r="E98" s="30" t="s">
        <v>12</v>
      </c>
      <c r="F98" s="30" t="s">
        <v>10</v>
      </c>
    </row>
    <row r="99" spans="1:6" s="31" customFormat="1" ht="409.6" x14ac:dyDescent="0.3">
      <c r="A99" s="37" t="s">
        <v>114</v>
      </c>
      <c r="B99" s="29">
        <v>29</v>
      </c>
      <c r="C99" s="29">
        <v>0.5</v>
      </c>
      <c r="D99" s="30">
        <f t="shared" si="2"/>
        <v>0</v>
      </c>
      <c r="E99" s="30" t="s">
        <v>12</v>
      </c>
      <c r="F99" s="30" t="s">
        <v>14</v>
      </c>
    </row>
    <row r="100" spans="1:6" s="31" customFormat="1" ht="43.2" x14ac:dyDescent="0.3">
      <c r="A100" s="28" t="s">
        <v>115</v>
      </c>
      <c r="B100" s="29">
        <v>300</v>
      </c>
      <c r="C100" s="29">
        <v>30</v>
      </c>
      <c r="D100" s="30">
        <f t="shared" si="2"/>
        <v>0</v>
      </c>
      <c r="E100" s="30" t="s">
        <v>12</v>
      </c>
      <c r="F100" s="30" t="s">
        <v>10</v>
      </c>
    </row>
    <row r="101" spans="1:6" s="31" customFormat="1" ht="201.6" x14ac:dyDescent="0.3">
      <c r="A101" s="28" t="s">
        <v>116</v>
      </c>
      <c r="B101" s="29">
        <v>6675</v>
      </c>
      <c r="C101" s="39">
        <v>2500</v>
      </c>
      <c r="D101" s="30">
        <f t="shared" si="2"/>
        <v>0</v>
      </c>
      <c r="E101" s="30" t="s">
        <v>18</v>
      </c>
      <c r="F101" s="30" t="s">
        <v>20</v>
      </c>
    </row>
    <row r="102" spans="1:6" x14ac:dyDescent="0.3">
      <c r="B102" s="17"/>
      <c r="C102" s="1"/>
      <c r="D102" s="1"/>
      <c r="E102" s="1"/>
      <c r="F102" s="1"/>
    </row>
    <row r="103" spans="1:6" x14ac:dyDescent="0.3">
      <c r="B103" s="20"/>
      <c r="C103" s="12"/>
      <c r="D103" s="12"/>
      <c r="E103" s="1"/>
      <c r="F103" s="1"/>
    </row>
    <row r="104" spans="1:6" x14ac:dyDescent="0.3">
      <c r="B104" s="17"/>
      <c r="C104" s="1"/>
      <c r="D104" s="1"/>
      <c r="E104" s="1"/>
      <c r="F104" s="1"/>
    </row>
    <row r="105" spans="1:6" x14ac:dyDescent="0.3">
      <c r="B105" s="17"/>
      <c r="C105" s="1"/>
      <c r="D105" s="1"/>
      <c r="E105" s="1"/>
      <c r="F105" s="1"/>
    </row>
    <row r="106" spans="1:6" x14ac:dyDescent="0.3">
      <c r="B106" s="17"/>
      <c r="C106" s="1"/>
      <c r="D106" s="1"/>
      <c r="E106" s="1"/>
      <c r="F106" s="1"/>
    </row>
    <row r="107" spans="1:6" x14ac:dyDescent="0.3">
      <c r="A107" s="11"/>
      <c r="B107" s="20"/>
      <c r="C107" s="12"/>
      <c r="D107" s="12"/>
      <c r="E107" s="1"/>
      <c r="F107" s="1"/>
    </row>
    <row r="108" spans="1:6" x14ac:dyDescent="0.3">
      <c r="A108" s="15"/>
      <c r="B108" s="17"/>
      <c r="C108" s="1"/>
      <c r="D108" s="1"/>
      <c r="E108" s="1"/>
      <c r="F108" s="1"/>
    </row>
    <row r="109" spans="1:6" x14ac:dyDescent="0.3">
      <c r="A109" s="11"/>
      <c r="B109" s="20"/>
      <c r="C109" s="12"/>
      <c r="D109" s="12"/>
      <c r="E109" s="1"/>
      <c r="F109" s="1"/>
    </row>
    <row r="110" spans="1:6" x14ac:dyDescent="0.3">
      <c r="A110" s="11"/>
      <c r="B110" s="20"/>
      <c r="C110" s="12"/>
      <c r="D110" s="12"/>
      <c r="E110" s="1"/>
      <c r="F110" s="1"/>
    </row>
    <row r="111" spans="1:6" x14ac:dyDescent="0.3">
      <c r="A111" s="13"/>
      <c r="B111" s="17"/>
      <c r="C111" s="1"/>
      <c r="D111" s="1"/>
      <c r="E111" s="1"/>
      <c r="F111" s="1"/>
    </row>
    <row r="112" spans="1:6" x14ac:dyDescent="0.3">
      <c r="A112" s="15"/>
      <c r="B112" s="17"/>
      <c r="C112" s="1"/>
      <c r="D112" s="1"/>
      <c r="E112" s="1"/>
      <c r="F112" s="1"/>
    </row>
    <row r="113" spans="1:6" x14ac:dyDescent="0.3">
      <c r="A113" s="11"/>
      <c r="B113" s="20"/>
      <c r="C113" s="12"/>
      <c r="D113" s="12"/>
      <c r="E113" s="1"/>
      <c r="F113" s="1"/>
    </row>
    <row r="114" spans="1:6" x14ac:dyDescent="0.3">
      <c r="A114" s="15"/>
      <c r="B114" s="17"/>
      <c r="C114" s="1"/>
      <c r="D114" s="1"/>
      <c r="E114" s="1"/>
      <c r="F114" s="1"/>
    </row>
    <row r="115" spans="1:6" x14ac:dyDescent="0.3">
      <c r="A115" s="15"/>
      <c r="B115" s="17"/>
      <c r="C115" s="1"/>
      <c r="D115" s="1"/>
      <c r="E115" s="1"/>
      <c r="F115" s="1"/>
    </row>
    <row r="116" spans="1:6" x14ac:dyDescent="0.3">
      <c r="A116" s="15"/>
      <c r="B116" s="17"/>
      <c r="C116" s="1"/>
      <c r="D116" s="1"/>
      <c r="E116" s="1"/>
      <c r="F116" s="1"/>
    </row>
    <row r="117" spans="1:6" x14ac:dyDescent="0.3">
      <c r="A117" s="15"/>
      <c r="B117" s="17"/>
      <c r="C117" s="1"/>
      <c r="D117" s="1"/>
      <c r="E117" s="1"/>
      <c r="F117" s="1"/>
    </row>
    <row r="118" spans="1:6" x14ac:dyDescent="0.3">
      <c r="A118" s="15"/>
      <c r="B118" s="17"/>
      <c r="C118" s="1"/>
      <c r="D118" s="1"/>
      <c r="E118" s="1"/>
      <c r="F118" s="1"/>
    </row>
    <row r="119" spans="1:6" x14ac:dyDescent="0.3">
      <c r="A119" s="15"/>
      <c r="B119" s="17"/>
      <c r="C119" s="1"/>
      <c r="D119" s="1"/>
      <c r="E119" s="1"/>
      <c r="F119" s="1"/>
    </row>
    <row r="120" spans="1:6" x14ac:dyDescent="0.3">
      <c r="A120" s="15"/>
      <c r="B120" s="17"/>
      <c r="C120" s="1"/>
      <c r="D120" s="1"/>
      <c r="E120" s="1"/>
      <c r="F120" s="1"/>
    </row>
    <row r="121" spans="1:6" x14ac:dyDescent="0.3">
      <c r="A121" s="15"/>
      <c r="B121" s="17"/>
      <c r="C121" s="1"/>
      <c r="D121" s="1"/>
      <c r="E121" s="1"/>
      <c r="F121" s="1"/>
    </row>
    <row r="122" spans="1:6" x14ac:dyDescent="0.3">
      <c r="A122" s="11"/>
      <c r="B122" s="20"/>
      <c r="C122" s="12"/>
      <c r="D122" s="12"/>
      <c r="E122" s="1"/>
      <c r="F122" s="1"/>
    </row>
    <row r="123" spans="1:6" x14ac:dyDescent="0.3">
      <c r="A123" s="15"/>
      <c r="B123" s="17"/>
      <c r="C123" s="1"/>
      <c r="D123" s="1"/>
      <c r="E123" s="1"/>
      <c r="F123" s="1"/>
    </row>
    <row r="124" spans="1:6" x14ac:dyDescent="0.3">
      <c r="A124" s="11"/>
      <c r="B124" s="20"/>
      <c r="C124" s="12"/>
      <c r="D124" s="12"/>
      <c r="E124" s="1"/>
      <c r="F124" s="1"/>
    </row>
    <row r="125" spans="1:6" x14ac:dyDescent="0.3">
      <c r="A125" s="11"/>
      <c r="B125" s="20"/>
      <c r="C125" s="12"/>
      <c r="D125" s="12"/>
      <c r="E125" s="1"/>
      <c r="F125" s="1"/>
    </row>
    <row r="126" spans="1:6" x14ac:dyDescent="0.3">
      <c r="A126" s="15"/>
      <c r="B126" s="17"/>
      <c r="C126" s="1"/>
      <c r="D126" s="1"/>
      <c r="E126" s="1"/>
      <c r="F126" s="1"/>
    </row>
    <row r="127" spans="1:6" x14ac:dyDescent="0.3">
      <c r="A127" s="11"/>
      <c r="B127" s="20"/>
      <c r="C127" s="12"/>
      <c r="D127" s="12"/>
      <c r="E127" s="1"/>
      <c r="F127" s="1"/>
    </row>
    <row r="128" spans="1:6" x14ac:dyDescent="0.3">
      <c r="A128" s="11"/>
      <c r="B128" s="20"/>
      <c r="C128" s="12"/>
      <c r="D128" s="12"/>
      <c r="E128" s="1"/>
      <c r="F128" s="1"/>
    </row>
    <row r="129" spans="1:6" x14ac:dyDescent="0.3">
      <c r="A129" s="11"/>
      <c r="B129" s="20"/>
      <c r="C129" s="12"/>
      <c r="D129" s="12"/>
      <c r="E129" s="1"/>
      <c r="F129" s="1"/>
    </row>
    <row r="130" spans="1:6" x14ac:dyDescent="0.3">
      <c r="A130" s="15"/>
      <c r="B130" s="17"/>
      <c r="C130" s="1"/>
      <c r="D130" s="1"/>
      <c r="E130" s="1"/>
      <c r="F130" s="1"/>
    </row>
    <row r="131" spans="1:6" x14ac:dyDescent="0.3">
      <c r="A131" s="15"/>
      <c r="B131" s="17"/>
      <c r="C131" s="1"/>
      <c r="D131" s="1"/>
      <c r="E131" s="1"/>
      <c r="F131" s="1"/>
    </row>
    <row r="132" spans="1:6" x14ac:dyDescent="0.3">
      <c r="A132" s="15"/>
      <c r="B132" s="17"/>
      <c r="C132" s="1"/>
      <c r="D132" s="1"/>
      <c r="E132" s="1"/>
      <c r="F132" s="1"/>
    </row>
    <row r="133" spans="1:6" x14ac:dyDescent="0.3">
      <c r="A133" s="15"/>
      <c r="B133" s="17"/>
      <c r="C133" s="1"/>
      <c r="D133" s="1"/>
      <c r="E133" s="1"/>
      <c r="F133" s="1"/>
    </row>
    <row r="134" spans="1:6" x14ac:dyDescent="0.3">
      <c r="A134" s="15"/>
      <c r="B134" s="17"/>
      <c r="C134" s="1"/>
      <c r="D134" s="1"/>
      <c r="E134" s="1"/>
      <c r="F134" s="1"/>
    </row>
    <row r="135" spans="1:6" x14ac:dyDescent="0.3">
      <c r="A135" s="15"/>
      <c r="B135" s="17"/>
      <c r="C135" s="1"/>
      <c r="D135" s="1"/>
      <c r="E135" s="1"/>
      <c r="F135" s="1"/>
    </row>
    <row r="136" spans="1:6" x14ac:dyDescent="0.3">
      <c r="A136" s="15"/>
      <c r="B136" s="17"/>
      <c r="C136" s="1"/>
      <c r="D136" s="1"/>
      <c r="E136" s="1"/>
      <c r="F136" s="1"/>
    </row>
    <row r="137" spans="1:6" x14ac:dyDescent="0.3">
      <c r="A137" s="15"/>
      <c r="B137" s="17"/>
      <c r="C137" s="1"/>
      <c r="D137" s="1"/>
      <c r="E137" s="1"/>
      <c r="F137" s="1"/>
    </row>
    <row r="138" spans="1:6" x14ac:dyDescent="0.3">
      <c r="A138" s="15"/>
      <c r="B138" s="17"/>
      <c r="C138" s="1"/>
      <c r="D138" s="1"/>
      <c r="E138" s="1"/>
      <c r="F138" s="1"/>
    </row>
    <row r="139" spans="1:6" x14ac:dyDescent="0.3">
      <c r="A139" s="15"/>
      <c r="B139" s="17"/>
      <c r="C139" s="1"/>
      <c r="D139" s="1"/>
      <c r="E139" s="1"/>
      <c r="F139" s="1"/>
    </row>
    <row r="140" spans="1:6" x14ac:dyDescent="0.3">
      <c r="A140" s="15"/>
      <c r="B140" s="17"/>
      <c r="C140" s="1"/>
      <c r="D140" s="1"/>
      <c r="E140" s="1"/>
      <c r="F140" s="1"/>
    </row>
    <row r="141" spans="1:6" x14ac:dyDescent="0.3">
      <c r="A141" s="15"/>
      <c r="B141" s="17"/>
      <c r="C141" s="1"/>
      <c r="D141" s="1"/>
      <c r="E141" s="1"/>
      <c r="F141" s="1"/>
    </row>
    <row r="142" spans="1:6" x14ac:dyDescent="0.3">
      <c r="A142" s="11"/>
      <c r="B142" s="20"/>
      <c r="C142" s="12"/>
      <c r="D142" s="12"/>
      <c r="E142" s="1"/>
      <c r="F142" s="1"/>
    </row>
    <row r="143" spans="1:6" x14ac:dyDescent="0.3">
      <c r="A143" s="15"/>
      <c r="B143" s="17"/>
      <c r="C143" s="1"/>
      <c r="D143" s="1"/>
      <c r="E143" s="1"/>
      <c r="F143" s="1"/>
    </row>
    <row r="144" spans="1:6" x14ac:dyDescent="0.3">
      <c r="A144" s="11"/>
      <c r="B144" s="20"/>
      <c r="C144" s="12"/>
      <c r="D144" s="12"/>
      <c r="E144" s="1"/>
      <c r="F144" s="1"/>
    </row>
    <row r="145" spans="1:6" x14ac:dyDescent="0.3">
      <c r="A145" s="10"/>
      <c r="B145" s="17"/>
      <c r="C145" s="1"/>
      <c r="D145" s="1"/>
      <c r="E145" s="1"/>
      <c r="F145" s="1"/>
    </row>
    <row r="146" spans="1:6" x14ac:dyDescent="0.3">
      <c r="A146" s="11"/>
      <c r="B146" s="20"/>
      <c r="C146" s="12"/>
      <c r="D146" s="12"/>
      <c r="E146" s="1"/>
      <c r="F146" s="1"/>
    </row>
    <row r="147" spans="1:6" x14ac:dyDescent="0.3">
      <c r="A147" s="11"/>
      <c r="B147" s="20"/>
      <c r="C147" s="12"/>
      <c r="D147" s="12"/>
      <c r="E147" s="1"/>
      <c r="F147" s="1"/>
    </row>
    <row r="148" spans="1:6" x14ac:dyDescent="0.3">
      <c r="A148" s="15"/>
      <c r="B148" s="17"/>
      <c r="C148" s="1"/>
      <c r="D148" s="1"/>
      <c r="E148" s="1"/>
      <c r="F148" s="1"/>
    </row>
    <row r="149" spans="1:6" x14ac:dyDescent="0.3">
      <c r="A149" s="15"/>
      <c r="B149" s="17"/>
      <c r="C149" s="1"/>
      <c r="D149" s="1"/>
      <c r="E149" s="1"/>
      <c r="F149" s="1"/>
    </row>
    <row r="150" spans="1:6" x14ac:dyDescent="0.3">
      <c r="A150" s="15"/>
      <c r="B150" s="17"/>
      <c r="C150" s="1"/>
      <c r="D150" s="1"/>
      <c r="E150" s="1"/>
      <c r="F150" s="1"/>
    </row>
    <row r="151" spans="1:6" x14ac:dyDescent="0.3">
      <c r="A151" s="13"/>
      <c r="B151" s="17"/>
      <c r="C151" s="1"/>
      <c r="D151" s="1"/>
      <c r="E151" s="1"/>
      <c r="F151" s="1"/>
    </row>
    <row r="152" spans="1:6" x14ac:dyDescent="0.3">
      <c r="A152" s="15"/>
      <c r="B152" s="17"/>
      <c r="C152" s="1"/>
      <c r="D152" s="1"/>
      <c r="E152" s="1"/>
      <c r="F152" s="1"/>
    </row>
    <row r="153" spans="1:6" x14ac:dyDescent="0.3">
      <c r="A153" s="15"/>
      <c r="B153" s="17"/>
      <c r="C153" s="1"/>
      <c r="D153" s="1"/>
      <c r="E153" s="1"/>
      <c r="F153" s="1"/>
    </row>
    <row r="154" spans="1:6" x14ac:dyDescent="0.3">
      <c r="A154" s="11"/>
      <c r="B154" s="20"/>
      <c r="C154" s="12"/>
      <c r="D154" s="12"/>
      <c r="E154" s="1"/>
      <c r="F154" s="1"/>
    </row>
    <row r="155" spans="1:6" x14ac:dyDescent="0.3">
      <c r="A155" s="11"/>
      <c r="B155" s="20"/>
      <c r="C155" s="12"/>
      <c r="D155" s="12"/>
      <c r="E155" s="1"/>
      <c r="F155" s="1"/>
    </row>
    <row r="156" spans="1:6" x14ac:dyDescent="0.3">
      <c r="A156" s="15"/>
      <c r="B156" s="17"/>
      <c r="C156" s="1"/>
      <c r="D156" s="1"/>
      <c r="E156" s="1"/>
      <c r="F156" s="1"/>
    </row>
    <row r="157" spans="1:6" x14ac:dyDescent="0.3">
      <c r="A157" s="15"/>
      <c r="B157" s="17"/>
      <c r="C157" s="1"/>
      <c r="D157" s="1"/>
      <c r="E157" s="1"/>
      <c r="F157" s="1"/>
    </row>
    <row r="158" spans="1:6" x14ac:dyDescent="0.3">
      <c r="A158" s="11"/>
      <c r="B158" s="20"/>
      <c r="C158" s="12"/>
      <c r="D158" s="12"/>
      <c r="E158" s="1"/>
      <c r="F158" s="1"/>
    </row>
    <row r="159" spans="1:6" x14ac:dyDescent="0.3">
      <c r="A159" s="15"/>
      <c r="B159" s="17"/>
      <c r="C159" s="1"/>
      <c r="D159" s="1"/>
      <c r="E159" s="1"/>
      <c r="F159" s="1"/>
    </row>
    <row r="160" spans="1:6" x14ac:dyDescent="0.3">
      <c r="A160" s="11"/>
      <c r="B160" s="20"/>
      <c r="C160" s="12"/>
      <c r="D160" s="12"/>
      <c r="E160" s="1"/>
      <c r="F160" s="1"/>
    </row>
    <row r="161" spans="1:6" x14ac:dyDescent="0.3">
      <c r="A161" s="15"/>
      <c r="B161" s="17"/>
      <c r="C161" s="1"/>
      <c r="D161" s="1"/>
      <c r="E161" s="1"/>
      <c r="F161" s="1"/>
    </row>
    <row r="162" spans="1:6" x14ac:dyDescent="0.3">
      <c r="A162" s="13"/>
      <c r="B162" s="17"/>
      <c r="C162" s="1"/>
      <c r="D162" s="1"/>
      <c r="E162" s="1"/>
      <c r="F162" s="1"/>
    </row>
    <row r="163" spans="1:6" x14ac:dyDescent="0.3">
      <c r="A163" s="15"/>
      <c r="B163" s="17"/>
      <c r="C163" s="1"/>
      <c r="D163" s="1"/>
      <c r="E163" s="1"/>
      <c r="F163" s="1"/>
    </row>
    <row r="164" spans="1:6" x14ac:dyDescent="0.3">
      <c r="A164" s="15"/>
      <c r="B164" s="17"/>
      <c r="C164" s="1"/>
      <c r="D164" s="1"/>
      <c r="E164" s="1"/>
      <c r="F164" s="1"/>
    </row>
    <row r="165" spans="1:6" x14ac:dyDescent="0.3">
      <c r="A165" s="13"/>
      <c r="B165" s="17"/>
      <c r="C165" s="1"/>
      <c r="D165" s="1"/>
      <c r="E165" s="1"/>
      <c r="F165" s="1"/>
    </row>
    <row r="166" spans="1:6" x14ac:dyDescent="0.3">
      <c r="A166" s="11"/>
      <c r="B166" s="20"/>
      <c r="C166" s="12"/>
      <c r="D166" s="12"/>
      <c r="E166" s="1"/>
      <c r="F166" s="1"/>
    </row>
    <row r="167" spans="1:6" x14ac:dyDescent="0.3">
      <c r="A167" s="11"/>
      <c r="B167" s="20"/>
      <c r="C167" s="12"/>
      <c r="D167" s="12"/>
      <c r="E167" s="1"/>
      <c r="F167" s="1"/>
    </row>
    <row r="168" spans="1:6" x14ac:dyDescent="0.3">
      <c r="A168" s="11"/>
      <c r="B168" s="20"/>
      <c r="C168" s="12"/>
      <c r="D168" s="12"/>
      <c r="E168" s="1"/>
      <c r="F168" s="1"/>
    </row>
    <row r="169" spans="1:6" x14ac:dyDescent="0.3">
      <c r="A169" s="13"/>
      <c r="B169" s="17"/>
      <c r="C169" s="1"/>
      <c r="D169" s="1"/>
      <c r="E169" s="1"/>
      <c r="F169" s="1"/>
    </row>
    <row r="170" spans="1:6" x14ac:dyDescent="0.3">
      <c r="A170" s="11"/>
      <c r="B170" s="20"/>
      <c r="C170" s="12"/>
      <c r="D170" s="12"/>
      <c r="E170" s="1"/>
      <c r="F170" s="1"/>
    </row>
    <row r="171" spans="1:6" x14ac:dyDescent="0.3">
      <c r="A171" s="15"/>
      <c r="B171" s="17"/>
      <c r="C171" s="1"/>
      <c r="D171" s="1"/>
      <c r="E171" s="1"/>
      <c r="F171" s="1"/>
    </row>
    <row r="172" spans="1:6" x14ac:dyDescent="0.3">
      <c r="A172" s="11"/>
      <c r="B172" s="20"/>
      <c r="C172" s="12"/>
      <c r="D172" s="12"/>
      <c r="E172" s="1"/>
      <c r="F172" s="1"/>
    </row>
    <row r="173" spans="1:6" x14ac:dyDescent="0.3">
      <c r="A173" s="15"/>
      <c r="B173" s="17"/>
      <c r="C173" s="1"/>
      <c r="D173" s="1"/>
      <c r="E173" s="1"/>
      <c r="F173" s="1"/>
    </row>
    <row r="174" spans="1:6" x14ac:dyDescent="0.3">
      <c r="A174" s="15"/>
      <c r="B174" s="17"/>
      <c r="C174" s="1"/>
      <c r="D174" s="1"/>
      <c r="E174" s="1"/>
      <c r="F174" s="1"/>
    </row>
    <row r="175" spans="1:6" x14ac:dyDescent="0.3">
      <c r="A175" s="15"/>
      <c r="B175" s="17"/>
      <c r="C175" s="1"/>
      <c r="D175" s="1"/>
      <c r="E175" s="1"/>
      <c r="F175" s="1"/>
    </row>
    <row r="176" spans="1:6" x14ac:dyDescent="0.3">
      <c r="A176" s="15"/>
      <c r="B176" s="17"/>
      <c r="C176" s="1"/>
      <c r="D176" s="1"/>
      <c r="E176" s="1"/>
      <c r="F176" s="1"/>
    </row>
    <row r="177" spans="1:6" x14ac:dyDescent="0.3">
      <c r="A177" s="15"/>
      <c r="B177" s="17"/>
      <c r="C177" s="1"/>
      <c r="D177" s="1"/>
      <c r="E177" s="1"/>
      <c r="F177" s="1"/>
    </row>
    <row r="178" spans="1:6" x14ac:dyDescent="0.3">
      <c r="A178" s="11"/>
      <c r="B178" s="20"/>
      <c r="C178" s="12"/>
      <c r="D178" s="12"/>
      <c r="E178" s="1"/>
      <c r="F178" s="1"/>
    </row>
    <row r="179" spans="1:6" x14ac:dyDescent="0.3">
      <c r="A179" s="11"/>
      <c r="B179" s="20"/>
      <c r="C179" s="12"/>
      <c r="D179" s="12"/>
      <c r="E179" s="1"/>
      <c r="F179" s="1"/>
    </row>
    <row r="180" spans="1:6" x14ac:dyDescent="0.3">
      <c r="A180" s="15"/>
      <c r="B180" s="17"/>
      <c r="C180" s="1"/>
      <c r="D180" s="1"/>
      <c r="E180" s="1"/>
      <c r="F180" s="1"/>
    </row>
    <row r="181" spans="1:6" x14ac:dyDescent="0.3">
      <c r="A181" s="15"/>
      <c r="B181" s="17"/>
      <c r="C181" s="1"/>
      <c r="D181" s="1"/>
      <c r="E181" s="1"/>
      <c r="F181" s="1"/>
    </row>
    <row r="182" spans="1:6" x14ac:dyDescent="0.3">
      <c r="A182" s="15"/>
      <c r="B182" s="17"/>
      <c r="C182" s="1"/>
      <c r="D182" s="1"/>
      <c r="E182" s="1"/>
      <c r="F182" s="1"/>
    </row>
    <row r="183" spans="1:6" x14ac:dyDescent="0.3">
      <c r="A183" s="11"/>
      <c r="B183" s="20"/>
      <c r="C183" s="12"/>
      <c r="D183" s="12"/>
      <c r="E183" s="1"/>
      <c r="F183" s="1"/>
    </row>
    <row r="184" spans="1:6" x14ac:dyDescent="0.3">
      <c r="A184" s="15"/>
      <c r="B184" s="17"/>
      <c r="C184" s="1"/>
      <c r="D184" s="1"/>
      <c r="E184" s="1"/>
      <c r="F184" s="1"/>
    </row>
    <row r="185" spans="1:6" x14ac:dyDescent="0.3">
      <c r="A185" s="11"/>
      <c r="B185" s="20"/>
      <c r="C185" s="12"/>
      <c r="D185" s="12"/>
      <c r="E185" s="1"/>
      <c r="F185" s="1"/>
    </row>
    <row r="186" spans="1:6" x14ac:dyDescent="0.3">
      <c r="A186" s="13"/>
      <c r="B186" s="17"/>
      <c r="C186" s="1"/>
      <c r="D186" s="1"/>
      <c r="E186" s="1"/>
      <c r="F186" s="1"/>
    </row>
    <row r="187" spans="1:6" x14ac:dyDescent="0.3">
      <c r="A187" s="15"/>
      <c r="B187" s="17"/>
      <c r="C187" s="1"/>
      <c r="D187" s="1"/>
      <c r="E187" s="1"/>
      <c r="F187" s="1"/>
    </row>
    <row r="188" spans="1:6" x14ac:dyDescent="0.3">
      <c r="A188" s="11"/>
      <c r="B188" s="20"/>
      <c r="C188" s="12"/>
      <c r="D188" s="12"/>
      <c r="E188" s="1"/>
      <c r="F188" s="1"/>
    </row>
    <row r="189" spans="1:6" x14ac:dyDescent="0.3">
      <c r="A189" s="11"/>
      <c r="B189" s="20"/>
      <c r="C189" s="12"/>
      <c r="D189" s="12"/>
      <c r="E189" s="1"/>
      <c r="F189" s="1"/>
    </row>
    <row r="190" spans="1:6" x14ac:dyDescent="0.3">
      <c r="A190" s="15"/>
      <c r="B190" s="17"/>
      <c r="C190" s="1"/>
      <c r="D190" s="1"/>
      <c r="E190" s="1"/>
      <c r="F190" s="1"/>
    </row>
    <row r="191" spans="1:6" x14ac:dyDescent="0.3">
      <c r="A191" s="15"/>
      <c r="B191" s="17"/>
      <c r="C191" s="1"/>
      <c r="D191" s="1"/>
      <c r="E191" s="1"/>
      <c r="F191" s="1"/>
    </row>
    <row r="192" spans="1:6" x14ac:dyDescent="0.3">
      <c r="A192" s="11"/>
      <c r="B192" s="20"/>
      <c r="C192" s="12"/>
      <c r="D192" s="12"/>
      <c r="E192" s="1"/>
      <c r="F192" s="1"/>
    </row>
    <row r="193" spans="1:6" x14ac:dyDescent="0.3">
      <c r="A193" s="13"/>
      <c r="B193" s="17"/>
      <c r="C193" s="1"/>
      <c r="D193" s="1"/>
      <c r="E193" s="1"/>
      <c r="F193" s="1"/>
    </row>
    <row r="194" spans="1:6" x14ac:dyDescent="0.3">
      <c r="A194" s="11"/>
      <c r="B194" s="20"/>
      <c r="C194" s="12"/>
      <c r="D194" s="12"/>
      <c r="E194" s="1"/>
      <c r="F194" s="1"/>
    </row>
    <row r="195" spans="1:6" x14ac:dyDescent="0.3">
      <c r="A195" s="15"/>
      <c r="B195" s="17"/>
      <c r="C195" s="1"/>
      <c r="D195" s="1"/>
      <c r="E195" s="1"/>
      <c r="F195" s="1"/>
    </row>
    <row r="196" spans="1:6" x14ac:dyDescent="0.3">
      <c r="A196" s="15"/>
      <c r="B196" s="17"/>
      <c r="C196" s="1"/>
      <c r="D196" s="1"/>
      <c r="E196" s="1"/>
      <c r="F196" s="1"/>
    </row>
    <row r="197" spans="1:6" x14ac:dyDescent="0.3">
      <c r="A197" s="15"/>
      <c r="B197" s="17"/>
      <c r="C197" s="1"/>
      <c r="D197" s="1"/>
      <c r="E197" s="1"/>
      <c r="F197" s="1"/>
    </row>
    <row r="198" spans="1:6" x14ac:dyDescent="0.3">
      <c r="A198" s="11"/>
      <c r="B198" s="20"/>
      <c r="C198" s="12"/>
      <c r="D198" s="12"/>
      <c r="E198" s="1"/>
      <c r="F198" s="1"/>
    </row>
    <row r="199" spans="1:6" x14ac:dyDescent="0.3">
      <c r="A199" s="13"/>
      <c r="B199" s="17"/>
      <c r="C199" s="1"/>
      <c r="D199" s="1"/>
      <c r="E199" s="1"/>
      <c r="F199" s="1"/>
    </row>
    <row r="200" spans="1:6" x14ac:dyDescent="0.3">
      <c r="A200" s="13"/>
      <c r="B200" s="17"/>
      <c r="C200" s="1"/>
      <c r="D200" s="1"/>
      <c r="E200" s="1"/>
      <c r="F200" s="1"/>
    </row>
    <row r="201" spans="1:6" x14ac:dyDescent="0.3">
      <c r="A201" s="15"/>
      <c r="B201" s="17"/>
      <c r="C201" s="1"/>
      <c r="D201" s="1"/>
      <c r="E201" s="1"/>
      <c r="F201" s="1"/>
    </row>
    <row r="202" spans="1:6" x14ac:dyDescent="0.3">
      <c r="A202" s="15"/>
      <c r="B202" s="17"/>
      <c r="C202" s="1"/>
      <c r="D202" s="1"/>
      <c r="E202" s="1"/>
      <c r="F202" s="1"/>
    </row>
    <row r="203" spans="1:6" x14ac:dyDescent="0.3">
      <c r="A203" s="15"/>
      <c r="B203" s="17"/>
      <c r="C203" s="1"/>
      <c r="D203" s="1"/>
      <c r="E203" s="1"/>
      <c r="F203" s="1"/>
    </row>
    <row r="204" spans="1:6" x14ac:dyDescent="0.3">
      <c r="A204" s="11"/>
      <c r="B204" s="20"/>
      <c r="C204" s="12"/>
      <c r="D204" s="12"/>
      <c r="E204" s="1"/>
      <c r="F204" s="1"/>
    </row>
    <row r="205" spans="1:6" x14ac:dyDescent="0.3">
      <c r="A205" s="15"/>
      <c r="B205" s="17"/>
      <c r="C205" s="1"/>
      <c r="D205" s="1"/>
      <c r="E205" s="1"/>
      <c r="F205" s="1"/>
    </row>
    <row r="206" spans="1:6" x14ac:dyDescent="0.3">
      <c r="A206" s="15"/>
      <c r="B206" s="17"/>
      <c r="C206" s="1"/>
      <c r="D206" s="1"/>
      <c r="E206" s="1"/>
      <c r="F206" s="1"/>
    </row>
    <row r="207" spans="1:6" x14ac:dyDescent="0.3">
      <c r="A207" s="15"/>
      <c r="B207" s="17"/>
      <c r="C207" s="1"/>
      <c r="D207" s="1"/>
      <c r="E207" s="1"/>
      <c r="F207" s="1"/>
    </row>
    <row r="208" spans="1:6" x14ac:dyDescent="0.3">
      <c r="A208" s="11"/>
      <c r="B208" s="20"/>
      <c r="C208" s="12"/>
      <c r="D208" s="12"/>
      <c r="E208" s="1"/>
      <c r="F208" s="1"/>
    </row>
    <row r="209" spans="1:6" x14ac:dyDescent="0.3">
      <c r="A209" s="15"/>
      <c r="B209" s="17"/>
      <c r="C209" s="1"/>
      <c r="D209" s="1"/>
      <c r="E209" s="1"/>
      <c r="F209" s="1"/>
    </row>
    <row r="210" spans="1:6" x14ac:dyDescent="0.3">
      <c r="A210" s="11"/>
      <c r="B210" s="20"/>
      <c r="C210" s="12"/>
      <c r="D210" s="12"/>
      <c r="E210" s="1"/>
      <c r="F210" s="1"/>
    </row>
    <row r="211" spans="1:6" x14ac:dyDescent="0.3">
      <c r="A211" s="15"/>
      <c r="B211" s="17"/>
      <c r="C211" s="1"/>
      <c r="D211" s="1"/>
      <c r="E211" s="1"/>
      <c r="F211" s="1"/>
    </row>
    <row r="212" spans="1:6" x14ac:dyDescent="0.3">
      <c r="A212" s="15"/>
      <c r="B212" s="17"/>
      <c r="C212" s="1"/>
      <c r="D212" s="1"/>
      <c r="E212" s="1"/>
      <c r="F212" s="1"/>
    </row>
    <row r="213" spans="1:6" x14ac:dyDescent="0.3">
      <c r="A213" s="11"/>
      <c r="B213" s="20"/>
      <c r="C213" s="12"/>
      <c r="D213" s="12"/>
      <c r="E213" s="1"/>
      <c r="F213" s="1"/>
    </row>
    <row r="214" spans="1:6" x14ac:dyDescent="0.3">
      <c r="A214" s="15"/>
      <c r="B214" s="17"/>
      <c r="C214" s="1"/>
      <c r="D214" s="1"/>
      <c r="E214" s="1"/>
      <c r="F214" s="1"/>
    </row>
    <row r="215" spans="1:6" x14ac:dyDescent="0.3">
      <c r="A215" s="15"/>
      <c r="B215" s="17"/>
      <c r="C215" s="1"/>
      <c r="D215" s="1"/>
      <c r="E215" s="1"/>
      <c r="F215" s="1"/>
    </row>
    <row r="216" spans="1:6" x14ac:dyDescent="0.3">
      <c r="A216" s="11"/>
      <c r="B216" s="20"/>
      <c r="C216" s="12"/>
      <c r="D216" s="12"/>
      <c r="E216" s="1"/>
      <c r="F216" s="1"/>
    </row>
    <row r="217" spans="1:6" x14ac:dyDescent="0.3">
      <c r="A217" s="11"/>
      <c r="B217" s="20"/>
      <c r="C217" s="12"/>
      <c r="D217" s="12"/>
      <c r="E217" s="1"/>
      <c r="F217" s="1"/>
    </row>
    <row r="218" spans="1:6" x14ac:dyDescent="0.3">
      <c r="A218" s="11"/>
      <c r="B218" s="20"/>
      <c r="C218" s="12"/>
      <c r="D218" s="12"/>
      <c r="E218" s="1"/>
      <c r="F218" s="1"/>
    </row>
    <row r="219" spans="1:6" x14ac:dyDescent="0.3">
      <c r="A219" s="15"/>
      <c r="B219" s="17"/>
      <c r="C219" s="1"/>
      <c r="D219" s="1"/>
      <c r="E219" s="1"/>
      <c r="F219" s="1"/>
    </row>
    <row r="220" spans="1:6" x14ac:dyDescent="0.3">
      <c r="A220" s="11"/>
      <c r="B220" s="20"/>
      <c r="C220" s="12"/>
      <c r="D220" s="12"/>
      <c r="E220" s="1"/>
      <c r="F220" s="1"/>
    </row>
    <row r="221" spans="1:6" x14ac:dyDescent="0.3">
      <c r="A221" s="11"/>
      <c r="B221" s="20"/>
      <c r="C221" s="12"/>
      <c r="D221" s="12"/>
      <c r="E221" s="1"/>
      <c r="F221" s="1"/>
    </row>
    <row r="222" spans="1:6" x14ac:dyDescent="0.3">
      <c r="A222" s="11"/>
      <c r="B222" s="20"/>
      <c r="C222" s="12"/>
      <c r="D222" s="12"/>
      <c r="E222" s="1"/>
      <c r="F222" s="1"/>
    </row>
    <row r="223" spans="1:6" x14ac:dyDescent="0.3">
      <c r="A223" s="15"/>
      <c r="B223" s="17"/>
      <c r="C223" s="1"/>
      <c r="D223" s="1"/>
      <c r="E223" s="1"/>
      <c r="F223" s="1"/>
    </row>
    <row r="224" spans="1:6" x14ac:dyDescent="0.3">
      <c r="A224" s="15"/>
      <c r="B224" s="17"/>
      <c r="C224" s="1"/>
      <c r="D224" s="1"/>
      <c r="E224" s="1"/>
      <c r="F224" s="1"/>
    </row>
    <row r="225" spans="1:6" x14ac:dyDescent="0.3">
      <c r="A225" s="15"/>
      <c r="B225" s="17"/>
      <c r="C225" s="1"/>
      <c r="D225" s="1"/>
      <c r="E225" s="1"/>
      <c r="F225" s="1"/>
    </row>
    <row r="226" spans="1:6" x14ac:dyDescent="0.3">
      <c r="A226" s="15"/>
      <c r="B226" s="17"/>
      <c r="C226" s="1"/>
      <c r="D226" s="1"/>
      <c r="E226" s="1"/>
      <c r="F226" s="1"/>
    </row>
    <row r="227" spans="1:6" x14ac:dyDescent="0.3">
      <c r="A227" s="15"/>
      <c r="B227" s="17"/>
      <c r="C227" s="1"/>
      <c r="D227" s="1"/>
      <c r="E227" s="1"/>
      <c r="F227" s="1"/>
    </row>
    <row r="228" spans="1:6" x14ac:dyDescent="0.3">
      <c r="A228" s="11"/>
      <c r="B228" s="20"/>
      <c r="C228" s="12"/>
      <c r="D228" s="12"/>
      <c r="E228" s="1"/>
      <c r="F228" s="1"/>
    </row>
    <row r="229" spans="1:6" x14ac:dyDescent="0.3">
      <c r="A229" s="11"/>
      <c r="B229" s="20"/>
      <c r="C229" s="12"/>
      <c r="D229" s="12"/>
      <c r="E229" s="1"/>
      <c r="F229" s="1"/>
    </row>
    <row r="230" spans="1:6" x14ac:dyDescent="0.3">
      <c r="A230" s="11"/>
      <c r="B230" s="20"/>
      <c r="C230" s="12"/>
      <c r="D230" s="12"/>
      <c r="E230" s="1"/>
      <c r="F230" s="1"/>
    </row>
    <row r="231" spans="1:6" x14ac:dyDescent="0.3">
      <c r="A231" s="11"/>
      <c r="B231" s="20"/>
      <c r="C231" s="12"/>
      <c r="D231" s="12"/>
      <c r="E231" s="1"/>
      <c r="F231" s="1"/>
    </row>
    <row r="232" spans="1:6" x14ac:dyDescent="0.3">
      <c r="A232" s="11"/>
      <c r="B232" s="20"/>
      <c r="C232" s="12"/>
      <c r="D232" s="12"/>
      <c r="E232" s="1"/>
      <c r="F232" s="1"/>
    </row>
    <row r="233" spans="1:6" x14ac:dyDescent="0.3">
      <c r="A233" s="15"/>
      <c r="B233" s="17"/>
      <c r="C233" s="1"/>
      <c r="D233" s="1"/>
      <c r="E233" s="1"/>
      <c r="F233" s="1"/>
    </row>
    <row r="234" spans="1:6" x14ac:dyDescent="0.3">
      <c r="A234" s="11"/>
      <c r="B234" s="20"/>
      <c r="C234" s="12"/>
      <c r="D234" s="12"/>
      <c r="E234" s="1"/>
      <c r="F234" s="1"/>
    </row>
    <row r="235" spans="1:6" x14ac:dyDescent="0.3">
      <c r="A235" s="13"/>
      <c r="B235" s="17"/>
      <c r="C235" s="1"/>
      <c r="D235" s="1"/>
      <c r="E235" s="1"/>
      <c r="F235" s="1"/>
    </row>
    <row r="236" spans="1:6" x14ac:dyDescent="0.3">
      <c r="A236" s="11"/>
      <c r="B236" s="20"/>
      <c r="C236" s="12"/>
      <c r="D236" s="12"/>
      <c r="E236" s="1"/>
      <c r="F236" s="1"/>
    </row>
    <row r="237" spans="1:6" x14ac:dyDescent="0.3">
      <c r="A237" s="15"/>
      <c r="B237" s="17"/>
      <c r="C237" s="1"/>
      <c r="D237" s="1"/>
      <c r="E237" s="1"/>
      <c r="F237" s="1"/>
    </row>
    <row r="238" spans="1:6" x14ac:dyDescent="0.3">
      <c r="A238" s="15"/>
      <c r="B238" s="17"/>
      <c r="C238" s="1"/>
      <c r="D238" s="1"/>
      <c r="E238" s="1"/>
      <c r="F238" s="1"/>
    </row>
    <row r="239" spans="1:6" x14ac:dyDescent="0.3">
      <c r="A239" s="11"/>
      <c r="B239" s="20"/>
      <c r="C239" s="12"/>
      <c r="D239" s="12"/>
      <c r="E239" s="1"/>
      <c r="F239" s="1"/>
    </row>
    <row r="240" spans="1:6" x14ac:dyDescent="0.3">
      <c r="A240" s="15"/>
      <c r="B240" s="17"/>
      <c r="C240" s="1"/>
      <c r="D240" s="1"/>
      <c r="E240" s="1"/>
      <c r="F240" s="1"/>
    </row>
    <row r="241" spans="1:6" x14ac:dyDescent="0.3">
      <c r="A241" s="15"/>
      <c r="B241" s="17"/>
      <c r="C241" s="1"/>
      <c r="D241" s="1"/>
      <c r="E241" s="1"/>
      <c r="F241" s="1"/>
    </row>
    <row r="242" spans="1:6" x14ac:dyDescent="0.3">
      <c r="A242" s="13"/>
      <c r="B242" s="17"/>
      <c r="C242" s="1"/>
      <c r="D242" s="1"/>
      <c r="E242" s="1"/>
      <c r="F242" s="1"/>
    </row>
    <row r="243" spans="1:6" x14ac:dyDescent="0.3">
      <c r="A243" s="15"/>
      <c r="B243" s="17"/>
      <c r="C243" s="1"/>
      <c r="D243" s="1"/>
      <c r="E243" s="1"/>
      <c r="F243" s="1"/>
    </row>
    <row r="244" spans="1:6" x14ac:dyDescent="0.3">
      <c r="A244" s="15"/>
      <c r="B244" s="17"/>
      <c r="C244" s="1"/>
      <c r="D244" s="1"/>
      <c r="E244" s="1"/>
      <c r="F244" s="1"/>
    </row>
    <row r="245" spans="1:6" x14ac:dyDescent="0.3">
      <c r="A245" s="15"/>
      <c r="B245" s="17"/>
      <c r="C245" s="1"/>
      <c r="D245" s="1"/>
      <c r="E245" s="1"/>
      <c r="F245" s="1"/>
    </row>
    <row r="246" spans="1:6" x14ac:dyDescent="0.3">
      <c r="A246" s="13"/>
      <c r="B246" s="17"/>
      <c r="C246" s="1"/>
      <c r="D246" s="1"/>
      <c r="E246" s="1"/>
      <c r="F246" s="1"/>
    </row>
    <row r="247" spans="1:6" x14ac:dyDescent="0.3">
      <c r="A247" s="13"/>
      <c r="B247" s="17"/>
      <c r="C247" s="1"/>
      <c r="D247" s="1"/>
      <c r="E247" s="1"/>
      <c r="F247" s="1"/>
    </row>
    <row r="248" spans="1:6" x14ac:dyDescent="0.3">
      <c r="A248" s="15"/>
      <c r="B248" s="17"/>
      <c r="C248" s="1"/>
      <c r="D248" s="1"/>
      <c r="E248" s="1"/>
      <c r="F248" s="1"/>
    </row>
    <row r="249" spans="1:6" x14ac:dyDescent="0.3">
      <c r="A249" s="15"/>
      <c r="B249" s="17"/>
      <c r="C249" s="1"/>
      <c r="D249" s="1"/>
      <c r="E249" s="1"/>
      <c r="F249" s="1"/>
    </row>
    <row r="250" spans="1:6" x14ac:dyDescent="0.3">
      <c r="A250" s="15"/>
      <c r="B250" s="17"/>
      <c r="C250" s="1"/>
      <c r="D250" s="1"/>
      <c r="E250" s="1"/>
      <c r="F250" s="1"/>
    </row>
    <row r="251" spans="1:6" x14ac:dyDescent="0.3">
      <c r="A251" s="11"/>
      <c r="B251" s="20"/>
      <c r="C251" s="12"/>
      <c r="D251" s="12"/>
      <c r="E251" s="1"/>
      <c r="F251" s="1"/>
    </row>
    <row r="252" spans="1:6" x14ac:dyDescent="0.3">
      <c r="A252" s="15"/>
      <c r="B252" s="17"/>
      <c r="C252" s="1"/>
      <c r="D252" s="1"/>
      <c r="E252" s="1"/>
      <c r="F252" s="1"/>
    </row>
    <row r="253" spans="1:6" x14ac:dyDescent="0.3">
      <c r="A253" s="13"/>
      <c r="B253" s="17"/>
      <c r="C253" s="1"/>
      <c r="D253" s="1"/>
      <c r="E253" s="1"/>
      <c r="F253" s="1"/>
    </row>
    <row r="254" spans="1:6" x14ac:dyDescent="0.3">
      <c r="A254" s="11"/>
      <c r="B254" s="20"/>
      <c r="C254" s="12"/>
      <c r="D254" s="12"/>
      <c r="E254" s="1"/>
      <c r="F254" s="1"/>
    </row>
    <row r="255" spans="1:6" x14ac:dyDescent="0.3">
      <c r="A255" s="11"/>
      <c r="B255" s="20"/>
      <c r="C255" s="12"/>
      <c r="D255" s="12"/>
      <c r="E255" s="1"/>
      <c r="F255" s="1"/>
    </row>
    <row r="256" spans="1:6" x14ac:dyDescent="0.3">
      <c r="A256" s="15"/>
      <c r="B256" s="17"/>
      <c r="C256" s="1"/>
      <c r="D256" s="1"/>
      <c r="E256" s="1"/>
      <c r="F256" s="1"/>
    </row>
    <row r="257" spans="1:6" x14ac:dyDescent="0.3">
      <c r="A257" s="11"/>
      <c r="B257" s="20"/>
      <c r="C257" s="12"/>
      <c r="D257" s="12"/>
      <c r="E257" s="1"/>
      <c r="F257" s="1"/>
    </row>
    <row r="258" spans="1:6" x14ac:dyDescent="0.3">
      <c r="A258" s="15"/>
      <c r="B258" s="17"/>
      <c r="C258" s="1"/>
      <c r="D258" s="1"/>
      <c r="E258" s="1"/>
      <c r="F258" s="1"/>
    </row>
    <row r="259" spans="1:6" x14ac:dyDescent="0.3">
      <c r="A259" s="15"/>
      <c r="B259" s="17"/>
      <c r="C259" s="1"/>
      <c r="D259" s="1"/>
      <c r="E259" s="1"/>
      <c r="F259" s="1"/>
    </row>
    <row r="260" spans="1:6" x14ac:dyDescent="0.3">
      <c r="A260" s="15"/>
      <c r="B260" s="17"/>
      <c r="C260" s="1"/>
      <c r="D260" s="1"/>
      <c r="E260" s="1"/>
      <c r="F260" s="1"/>
    </row>
    <row r="261" spans="1:6" x14ac:dyDescent="0.3">
      <c r="A261" s="13"/>
      <c r="B261" s="17"/>
      <c r="C261" s="1"/>
      <c r="D261" s="1"/>
      <c r="E261" s="1"/>
      <c r="F261" s="1"/>
    </row>
    <row r="262" spans="1:6" x14ac:dyDescent="0.3">
      <c r="A262" s="15"/>
      <c r="B262" s="17"/>
      <c r="C262" s="1"/>
      <c r="D262" s="1"/>
      <c r="E262" s="1"/>
      <c r="F262" s="1"/>
    </row>
    <row r="263" spans="1:6" x14ac:dyDescent="0.3">
      <c r="A263" s="11"/>
      <c r="B263" s="20"/>
      <c r="C263" s="12"/>
      <c r="D263" s="12"/>
      <c r="E263" s="1"/>
      <c r="F263" s="1"/>
    </row>
    <row r="264" spans="1:6" x14ac:dyDescent="0.3">
      <c r="A264" s="15"/>
      <c r="B264" s="17"/>
      <c r="C264" s="1"/>
      <c r="D264" s="1"/>
      <c r="E264" s="1"/>
      <c r="F264" s="1"/>
    </row>
    <row r="265" spans="1:6" x14ac:dyDescent="0.3">
      <c r="A265" s="15"/>
      <c r="B265" s="17"/>
      <c r="C265" s="1"/>
      <c r="D265" s="1"/>
      <c r="E265" s="1"/>
      <c r="F265" s="1"/>
    </row>
    <row r="266" spans="1:6" x14ac:dyDescent="0.3">
      <c r="A266" s="15"/>
      <c r="B266" s="17"/>
      <c r="C266" s="1"/>
      <c r="D266" s="1"/>
      <c r="E266" s="1"/>
      <c r="F266" s="1"/>
    </row>
    <row r="267" spans="1:6" x14ac:dyDescent="0.3">
      <c r="A267" s="15"/>
      <c r="B267" s="17"/>
      <c r="C267" s="1"/>
      <c r="D267" s="1"/>
      <c r="E267" s="1"/>
      <c r="F267" s="1"/>
    </row>
    <row r="268" spans="1:6" x14ac:dyDescent="0.3">
      <c r="A268" s="15"/>
      <c r="B268" s="17"/>
      <c r="C268" s="1"/>
      <c r="D268" s="1"/>
      <c r="E268" s="1"/>
      <c r="F268" s="1"/>
    </row>
    <row r="269" spans="1:6" x14ac:dyDescent="0.3">
      <c r="A269" s="15"/>
      <c r="B269" s="17"/>
      <c r="C269" s="1"/>
      <c r="D269" s="1"/>
      <c r="E269" s="1"/>
      <c r="F269" s="1"/>
    </row>
    <row r="270" spans="1:6" x14ac:dyDescent="0.3">
      <c r="A270" s="15"/>
      <c r="B270" s="17"/>
      <c r="C270" s="1"/>
      <c r="D270" s="1"/>
      <c r="E270" s="1"/>
      <c r="F270" s="1"/>
    </row>
    <row r="271" spans="1:6" x14ac:dyDescent="0.3">
      <c r="A271" s="13"/>
      <c r="B271" s="17"/>
      <c r="C271" s="1"/>
      <c r="D271" s="1"/>
      <c r="E271" s="1"/>
      <c r="F271" s="1"/>
    </row>
    <row r="272" spans="1:6" x14ac:dyDescent="0.3">
      <c r="A272" s="15"/>
      <c r="B272" s="17"/>
      <c r="C272" s="1"/>
      <c r="D272" s="1"/>
      <c r="E272" s="1"/>
      <c r="F272" s="1"/>
    </row>
    <row r="273" spans="1:6" x14ac:dyDescent="0.3">
      <c r="A273" s="13"/>
      <c r="B273" s="17"/>
      <c r="C273" s="1"/>
      <c r="D273" s="1"/>
      <c r="E273" s="1"/>
      <c r="F273" s="1"/>
    </row>
    <row r="274" spans="1:6" x14ac:dyDescent="0.3">
      <c r="A274" s="15"/>
      <c r="B274" s="17"/>
      <c r="C274" s="1"/>
      <c r="D274" s="1"/>
      <c r="E274" s="1"/>
      <c r="F274" s="1"/>
    </row>
    <row r="275" spans="1:6" x14ac:dyDescent="0.3">
      <c r="A275" s="11"/>
      <c r="B275" s="20"/>
      <c r="C275" s="12"/>
      <c r="D275" s="12"/>
      <c r="E275" s="1"/>
      <c r="F275" s="1"/>
    </row>
    <row r="276" spans="1:6" x14ac:dyDescent="0.3">
      <c r="A276" s="11"/>
      <c r="B276" s="20"/>
      <c r="C276" s="12"/>
      <c r="D276" s="12"/>
      <c r="E276" s="1"/>
      <c r="F276" s="1"/>
    </row>
    <row r="277" spans="1:6" x14ac:dyDescent="0.3">
      <c r="A277" s="15"/>
      <c r="B277" s="17"/>
      <c r="C277" s="1"/>
      <c r="D277" s="1"/>
      <c r="E277" s="1"/>
      <c r="F277" s="1"/>
    </row>
    <row r="278" spans="1:6" x14ac:dyDescent="0.3">
      <c r="A278" s="11"/>
      <c r="B278" s="20"/>
      <c r="C278" s="12"/>
      <c r="D278" s="12"/>
      <c r="E278" s="1"/>
      <c r="F278" s="1"/>
    </row>
    <row r="279" spans="1:6" x14ac:dyDescent="0.3">
      <c r="A279" s="11"/>
      <c r="B279" s="20"/>
      <c r="C279" s="12"/>
      <c r="D279" s="12"/>
      <c r="E279" s="1"/>
      <c r="F279" s="1"/>
    </row>
    <row r="280" spans="1:6" x14ac:dyDescent="0.3">
      <c r="A280" s="15"/>
      <c r="B280" s="17"/>
      <c r="C280" s="1"/>
      <c r="D280" s="1"/>
      <c r="E280" s="1"/>
      <c r="F280" s="1"/>
    </row>
    <row r="281" spans="1:6" x14ac:dyDescent="0.3">
      <c r="A281" s="11"/>
      <c r="B281" s="20"/>
      <c r="C281" s="12"/>
      <c r="D281" s="12"/>
      <c r="E281" s="1"/>
      <c r="F281" s="1"/>
    </row>
    <row r="282" spans="1:6" x14ac:dyDescent="0.3">
      <c r="A282" s="15"/>
      <c r="B282" s="17"/>
      <c r="C282" s="1"/>
      <c r="D282" s="1"/>
      <c r="E282" s="1"/>
      <c r="F282" s="1"/>
    </row>
    <row r="283" spans="1:6" x14ac:dyDescent="0.3">
      <c r="A283" s="13"/>
      <c r="B283" s="17"/>
      <c r="C283" s="1"/>
      <c r="D283" s="1"/>
      <c r="E283" s="1"/>
      <c r="F283" s="1"/>
    </row>
    <row r="284" spans="1:6" x14ac:dyDescent="0.3">
      <c r="A284" s="11"/>
      <c r="B284" s="20"/>
      <c r="C284" s="12"/>
      <c r="D284" s="12"/>
      <c r="E284" s="1"/>
      <c r="F284" s="1"/>
    </row>
    <row r="285" spans="1:6" x14ac:dyDescent="0.3">
      <c r="A285" s="15"/>
      <c r="B285" s="17"/>
      <c r="C285" s="1"/>
      <c r="D285" s="1"/>
      <c r="E285" s="1"/>
      <c r="F285" s="1"/>
    </row>
    <row r="286" spans="1:6" x14ac:dyDescent="0.3">
      <c r="A286" s="11"/>
      <c r="B286" s="20"/>
      <c r="C286" s="12"/>
      <c r="D286" s="12"/>
      <c r="E286" s="1"/>
      <c r="F286" s="1"/>
    </row>
    <row r="287" spans="1:6" x14ac:dyDescent="0.3">
      <c r="A287" s="11"/>
      <c r="B287" s="20"/>
      <c r="C287" s="12"/>
      <c r="D287" s="12"/>
      <c r="E287" s="1"/>
      <c r="F287" s="1"/>
    </row>
    <row r="288" spans="1:6" x14ac:dyDescent="0.3">
      <c r="A288" s="11"/>
      <c r="B288" s="20"/>
      <c r="C288" s="12"/>
      <c r="D288" s="12"/>
      <c r="E288" s="1"/>
      <c r="F288" s="1"/>
    </row>
    <row r="289" spans="1:6" x14ac:dyDescent="0.3">
      <c r="A289" s="15"/>
      <c r="B289" s="17"/>
      <c r="C289" s="1"/>
      <c r="D289" s="1"/>
      <c r="E289" s="1"/>
      <c r="F289" s="1"/>
    </row>
    <row r="290" spans="1:6" x14ac:dyDescent="0.3">
      <c r="A290" s="11"/>
      <c r="B290" s="20"/>
      <c r="C290" s="12"/>
      <c r="D290" s="12"/>
      <c r="E290" s="1"/>
      <c r="F290" s="1"/>
    </row>
    <row r="291" spans="1:6" x14ac:dyDescent="0.3">
      <c r="A291" s="13"/>
      <c r="B291" s="17"/>
      <c r="C291" s="1"/>
      <c r="D291" s="1"/>
      <c r="E291" s="1"/>
      <c r="F291" s="1"/>
    </row>
    <row r="292" spans="1:6" x14ac:dyDescent="0.3">
      <c r="A292" s="15"/>
      <c r="B292" s="17"/>
      <c r="C292" s="1"/>
      <c r="D292" s="1"/>
      <c r="E292" s="1"/>
      <c r="F292" s="1"/>
    </row>
    <row r="293" spans="1:6" x14ac:dyDescent="0.3">
      <c r="A293" s="15"/>
      <c r="B293" s="17"/>
      <c r="C293" s="1"/>
      <c r="D293" s="1"/>
      <c r="E293" s="1"/>
      <c r="F293" s="1"/>
    </row>
    <row r="294" spans="1:6" x14ac:dyDescent="0.3">
      <c r="A294" s="11"/>
      <c r="B294" s="20"/>
      <c r="C294" s="12"/>
      <c r="D294" s="12"/>
      <c r="E294" s="1"/>
      <c r="F294" s="1"/>
    </row>
    <row r="295" spans="1:6" x14ac:dyDescent="0.3">
      <c r="A295" s="15"/>
      <c r="B295" s="17"/>
      <c r="C295" s="1"/>
      <c r="D295" s="1"/>
      <c r="E295" s="1"/>
      <c r="F295" s="1"/>
    </row>
    <row r="296" spans="1:6" x14ac:dyDescent="0.3">
      <c r="A296" s="15"/>
      <c r="B296" s="17"/>
      <c r="C296" s="1"/>
      <c r="D296" s="1"/>
      <c r="E296" s="1"/>
      <c r="F296" s="1"/>
    </row>
    <row r="297" spans="1:6" x14ac:dyDescent="0.3">
      <c r="A297" s="11"/>
      <c r="B297" s="20"/>
      <c r="C297" s="12"/>
      <c r="D297" s="12"/>
      <c r="E297" s="1"/>
      <c r="F297" s="1"/>
    </row>
    <row r="298" spans="1:6" x14ac:dyDescent="0.3">
      <c r="A298" s="11"/>
      <c r="B298" s="20"/>
      <c r="C298" s="12"/>
      <c r="D298" s="12"/>
      <c r="E298" s="1"/>
      <c r="F298" s="1"/>
    </row>
    <row r="299" spans="1:6" x14ac:dyDescent="0.3">
      <c r="A299" s="15"/>
      <c r="B299" s="17"/>
      <c r="C299" s="1"/>
      <c r="D299" s="1"/>
      <c r="E299" s="1"/>
      <c r="F299" s="1"/>
    </row>
    <row r="300" spans="1:6" x14ac:dyDescent="0.3">
      <c r="A300" s="15"/>
      <c r="B300" s="17"/>
      <c r="C300" s="1"/>
      <c r="D300" s="1"/>
      <c r="E300" s="1"/>
      <c r="F300" s="1"/>
    </row>
    <row r="301" spans="1:6" x14ac:dyDescent="0.3">
      <c r="A301" s="11"/>
      <c r="B301" s="20"/>
      <c r="C301" s="12"/>
      <c r="D301" s="12"/>
      <c r="E301" s="1"/>
      <c r="F301" s="1"/>
    </row>
  </sheetData>
  <mergeCells count="1">
    <mergeCell ref="L1:M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BBDA0-B2EE-4C91-A3AE-F03556195FFB}">
  <dimension ref="A1:P301"/>
  <sheetViews>
    <sheetView zoomScale="72" workbookViewId="0">
      <selection activeCell="A2" sqref="A2:XFD101"/>
    </sheetView>
  </sheetViews>
  <sheetFormatPr defaultRowHeight="14.4" x14ac:dyDescent="0.3"/>
  <cols>
    <col min="1" max="1" width="44.109375" customWidth="1"/>
    <col min="2" max="4" width="20.6640625" customWidth="1"/>
    <col min="5" max="5" width="17.88671875" customWidth="1"/>
    <col min="6" max="6" width="17.109375" bestFit="1" customWidth="1"/>
    <col min="14" max="14" width="6.6640625" bestFit="1" customWidth="1"/>
    <col min="15" max="15" width="11.88671875" bestFit="1" customWidth="1"/>
    <col min="16" max="16" width="13.6640625" bestFit="1" customWidth="1"/>
  </cols>
  <sheetData>
    <row r="1" spans="1:16" x14ac:dyDescent="0.3">
      <c r="A1" s="14" t="s">
        <v>0</v>
      </c>
      <c r="B1" s="24" t="s">
        <v>1</v>
      </c>
      <c r="C1" s="3" t="s">
        <v>2</v>
      </c>
      <c r="D1" s="3" t="s">
        <v>3</v>
      </c>
      <c r="E1" s="3" t="s">
        <v>4</v>
      </c>
      <c r="F1" s="3" t="s">
        <v>5</v>
      </c>
      <c r="K1" s="18" t="s">
        <v>6</v>
      </c>
      <c r="L1" s="27" t="s">
        <v>7</v>
      </c>
      <c r="M1" s="27"/>
      <c r="N1" s="19" t="s">
        <v>117</v>
      </c>
      <c r="O1" s="18" t="s">
        <v>118</v>
      </c>
      <c r="P1" s="18" t="s">
        <v>119</v>
      </c>
    </row>
    <row r="2" spans="1:16" s="31" customFormat="1" ht="28.8" x14ac:dyDescent="0.3">
      <c r="A2" s="28" t="s">
        <v>8</v>
      </c>
      <c r="B2" s="29">
        <v>0.55000000000000004</v>
      </c>
      <c r="C2" s="29">
        <v>0.55000000000000004</v>
      </c>
      <c r="D2" s="30">
        <f t="shared" ref="D2:D37" si="0">IF(AND(C2 &gt;= (B2-B2*0.01), C2 &lt;= (B2+B2*0.01)), 1, 0)</f>
        <v>1</v>
      </c>
      <c r="E2" s="30" t="s">
        <v>9</v>
      </c>
      <c r="F2" s="30" t="s">
        <v>10</v>
      </c>
      <c r="K2" s="31">
        <v>0.29430000000000001</v>
      </c>
      <c r="L2" s="31">
        <v>442.89</v>
      </c>
      <c r="M2" s="31" t="s">
        <v>144</v>
      </c>
      <c r="N2" s="31">
        <v>38610</v>
      </c>
      <c r="O2" s="31">
        <v>23737</v>
      </c>
      <c r="P2" s="31">
        <v>14873</v>
      </c>
    </row>
    <row r="3" spans="1:16" s="31" customFormat="1" ht="43.2" x14ac:dyDescent="0.3">
      <c r="A3" s="28" t="s">
        <v>11</v>
      </c>
      <c r="B3" s="29">
        <v>4576</v>
      </c>
      <c r="C3" s="29">
        <v>4576</v>
      </c>
      <c r="D3" s="30">
        <f t="shared" si="0"/>
        <v>1</v>
      </c>
      <c r="E3" s="30" t="s">
        <v>12</v>
      </c>
      <c r="F3" s="30" t="s">
        <v>10</v>
      </c>
    </row>
    <row r="4" spans="1:16" s="31" customFormat="1" ht="288" x14ac:dyDescent="0.3">
      <c r="A4" s="28" t="s">
        <v>13</v>
      </c>
      <c r="B4" s="29">
        <v>70</v>
      </c>
      <c r="C4" s="29">
        <v>3</v>
      </c>
      <c r="D4" s="30">
        <f t="shared" si="0"/>
        <v>0</v>
      </c>
      <c r="E4" s="30" t="s">
        <v>9</v>
      </c>
      <c r="F4" s="30" t="s">
        <v>14</v>
      </c>
    </row>
    <row r="5" spans="1:16" s="31" customFormat="1" ht="43.2" x14ac:dyDescent="0.3">
      <c r="A5" s="28" t="s">
        <v>15</v>
      </c>
      <c r="B5" s="29">
        <v>4916</v>
      </c>
      <c r="C5" s="39">
        <v>2106</v>
      </c>
      <c r="D5" s="30">
        <f t="shared" si="0"/>
        <v>0</v>
      </c>
      <c r="E5" s="30" t="s">
        <v>12</v>
      </c>
      <c r="F5" s="30" t="s">
        <v>10</v>
      </c>
    </row>
    <row r="6" spans="1:16" s="31" customFormat="1" ht="244.8" x14ac:dyDescent="0.3">
      <c r="A6" s="28" t="s">
        <v>16</v>
      </c>
      <c r="B6" s="29">
        <v>0.25</v>
      </c>
      <c r="C6" s="39">
        <v>100</v>
      </c>
      <c r="D6" s="30">
        <f t="shared" si="0"/>
        <v>0</v>
      </c>
      <c r="E6" s="30" t="s">
        <v>12</v>
      </c>
      <c r="F6" s="30" t="s">
        <v>14</v>
      </c>
    </row>
    <row r="7" spans="1:16" s="31" customFormat="1" ht="129.6" x14ac:dyDescent="0.3">
      <c r="A7" s="28" t="s">
        <v>17</v>
      </c>
      <c r="B7" s="29">
        <v>34641</v>
      </c>
      <c r="C7" s="29">
        <v>3</v>
      </c>
      <c r="D7" s="30">
        <f t="shared" si="0"/>
        <v>0</v>
      </c>
      <c r="E7" s="30" t="s">
        <v>18</v>
      </c>
      <c r="F7" s="30" t="s">
        <v>10</v>
      </c>
    </row>
    <row r="8" spans="1:16" s="31" customFormat="1" ht="115.2" x14ac:dyDescent="0.3">
      <c r="A8" s="28" t="s">
        <v>19</v>
      </c>
      <c r="B8" s="29">
        <v>28490</v>
      </c>
      <c r="C8" s="29">
        <v>808.4</v>
      </c>
      <c r="D8" s="30">
        <f t="shared" si="0"/>
        <v>0</v>
      </c>
      <c r="E8" s="30" t="s">
        <v>18</v>
      </c>
      <c r="F8" s="30" t="s">
        <v>20</v>
      </c>
    </row>
    <row r="9" spans="1:16" s="31" customFormat="1" ht="172.8" x14ac:dyDescent="0.3">
      <c r="A9" s="28" t="s">
        <v>21</v>
      </c>
      <c r="B9" s="29">
        <v>2008.3</v>
      </c>
      <c r="C9" s="39">
        <v>60.5</v>
      </c>
      <c r="D9" s="30">
        <f t="shared" si="0"/>
        <v>0</v>
      </c>
      <c r="E9" s="30" t="s">
        <v>9</v>
      </c>
      <c r="F9" s="30" t="s">
        <v>10</v>
      </c>
    </row>
    <row r="10" spans="1:16" s="31" customFormat="1" ht="230.4" x14ac:dyDescent="0.3">
      <c r="A10" s="28" t="s">
        <v>22</v>
      </c>
      <c r="B10" s="29" t="s">
        <v>23</v>
      </c>
      <c r="C10" s="39">
        <v>0.5</v>
      </c>
      <c r="D10" s="30">
        <f t="shared" si="0"/>
        <v>0</v>
      </c>
      <c r="E10" s="30" t="s">
        <v>18</v>
      </c>
      <c r="F10" s="30" t="s">
        <v>14</v>
      </c>
    </row>
    <row r="11" spans="1:16" s="31" customFormat="1" ht="409.6" x14ac:dyDescent="0.3">
      <c r="A11" s="28" t="s">
        <v>24</v>
      </c>
      <c r="B11" s="29" t="s">
        <v>25</v>
      </c>
      <c r="C11" s="39">
        <v>3</v>
      </c>
      <c r="D11" s="30">
        <f t="shared" si="0"/>
        <v>0</v>
      </c>
      <c r="E11" s="30" t="s">
        <v>12</v>
      </c>
      <c r="F11" s="30" t="s">
        <v>14</v>
      </c>
    </row>
    <row r="12" spans="1:16" s="31" customFormat="1" ht="100.8" x14ac:dyDescent="0.3">
      <c r="A12" s="28" t="s">
        <v>26</v>
      </c>
      <c r="B12" s="29">
        <v>300</v>
      </c>
      <c r="C12" s="29">
        <v>350</v>
      </c>
      <c r="D12" s="30">
        <f t="shared" si="0"/>
        <v>0</v>
      </c>
      <c r="E12" s="30" t="s">
        <v>18</v>
      </c>
      <c r="F12" s="30" t="s">
        <v>10</v>
      </c>
    </row>
    <row r="13" spans="1:16" s="31" customFormat="1" ht="158.4" x14ac:dyDescent="0.3">
      <c r="A13" s="28" t="s">
        <v>27</v>
      </c>
      <c r="B13" s="29">
        <v>-190</v>
      </c>
      <c r="C13" s="39">
        <v>18</v>
      </c>
      <c r="D13" s="30">
        <f t="shared" si="0"/>
        <v>0</v>
      </c>
      <c r="E13" s="30" t="s">
        <v>18</v>
      </c>
      <c r="F13" s="30" t="s">
        <v>20</v>
      </c>
    </row>
    <row r="14" spans="1:16" s="31" customFormat="1" ht="72" x14ac:dyDescent="0.3">
      <c r="A14" s="28" t="s">
        <v>28</v>
      </c>
      <c r="B14" s="29">
        <v>5</v>
      </c>
      <c r="C14" s="39">
        <v>4.71</v>
      </c>
      <c r="D14" s="30">
        <f t="shared" si="0"/>
        <v>0</v>
      </c>
      <c r="E14" s="30" t="s">
        <v>18</v>
      </c>
      <c r="F14" s="30" t="s">
        <v>10</v>
      </c>
    </row>
    <row r="15" spans="1:16" s="31" customFormat="1" ht="216" x14ac:dyDescent="0.3">
      <c r="A15" s="28" t="s">
        <v>29</v>
      </c>
      <c r="B15" s="29">
        <v>1800</v>
      </c>
      <c r="C15" s="39">
        <v>1000</v>
      </c>
      <c r="D15" s="30">
        <f t="shared" si="0"/>
        <v>0</v>
      </c>
      <c r="E15" s="30" t="s">
        <v>12</v>
      </c>
      <c r="F15" s="30" t="s">
        <v>14</v>
      </c>
    </row>
    <row r="16" spans="1:16" s="31" customFormat="1" ht="409.6" x14ac:dyDescent="0.3">
      <c r="A16" s="28" t="s">
        <v>30</v>
      </c>
      <c r="B16" s="29" t="s">
        <v>31</v>
      </c>
      <c r="C16" s="39">
        <v>4.9000000000000004</v>
      </c>
      <c r="D16" s="30">
        <f t="shared" si="0"/>
        <v>0</v>
      </c>
      <c r="E16" s="30" t="s">
        <v>12</v>
      </c>
      <c r="F16" s="30" t="s">
        <v>14</v>
      </c>
    </row>
    <row r="17" spans="1:6" s="31" customFormat="1" ht="158.4" x14ac:dyDescent="0.3">
      <c r="A17" s="28" t="s">
        <v>32</v>
      </c>
      <c r="B17" s="29">
        <v>617451</v>
      </c>
      <c r="C17" s="29">
        <v>95</v>
      </c>
      <c r="D17" s="30">
        <f t="shared" si="0"/>
        <v>0</v>
      </c>
      <c r="E17" s="30" t="s">
        <v>18</v>
      </c>
      <c r="F17" s="30" t="s">
        <v>20</v>
      </c>
    </row>
    <row r="18" spans="1:6" s="31" customFormat="1" ht="28.8" x14ac:dyDescent="0.3">
      <c r="A18" s="28" t="s">
        <v>33</v>
      </c>
      <c r="B18" s="29">
        <v>3</v>
      </c>
      <c r="C18" s="29">
        <v>3</v>
      </c>
      <c r="D18" s="30">
        <f t="shared" si="0"/>
        <v>1</v>
      </c>
      <c r="E18" s="30" t="s">
        <v>18</v>
      </c>
      <c r="F18" s="30" t="s">
        <v>10</v>
      </c>
    </row>
    <row r="19" spans="1:6" s="31" customFormat="1" ht="100.8" x14ac:dyDescent="0.3">
      <c r="A19" s="28" t="s">
        <v>34</v>
      </c>
      <c r="B19" s="29">
        <v>350</v>
      </c>
      <c r="C19" s="39">
        <v>350</v>
      </c>
      <c r="D19" s="30">
        <f t="shared" si="0"/>
        <v>1</v>
      </c>
      <c r="E19" s="30" t="s">
        <v>18</v>
      </c>
      <c r="F19" s="30" t="s">
        <v>10</v>
      </c>
    </row>
    <row r="20" spans="1:6" s="31" customFormat="1" ht="129.6" x14ac:dyDescent="0.3">
      <c r="A20" s="28" t="s">
        <v>35</v>
      </c>
      <c r="B20" s="29">
        <v>11859.4</v>
      </c>
      <c r="C20" s="29">
        <v>1000</v>
      </c>
      <c r="D20" s="30">
        <f t="shared" si="0"/>
        <v>0</v>
      </c>
      <c r="E20" s="30" t="s">
        <v>18</v>
      </c>
      <c r="F20" s="30" t="s">
        <v>20</v>
      </c>
    </row>
    <row r="21" spans="1:6" s="31" customFormat="1" ht="409.6" x14ac:dyDescent="0.3">
      <c r="A21" s="28" t="s">
        <v>36</v>
      </c>
      <c r="B21" s="29">
        <v>617.54999999999995</v>
      </c>
      <c r="C21" s="29">
        <v>564.4</v>
      </c>
      <c r="D21" s="30">
        <f t="shared" si="0"/>
        <v>0</v>
      </c>
      <c r="E21" s="30" t="s">
        <v>12</v>
      </c>
      <c r="F21" s="30" t="s">
        <v>14</v>
      </c>
    </row>
    <row r="22" spans="1:6" s="31" customFormat="1" ht="86.4" x14ac:dyDescent="0.3">
      <c r="A22" s="28" t="s">
        <v>37</v>
      </c>
      <c r="B22" s="29" t="s">
        <v>38</v>
      </c>
      <c r="C22" s="29">
        <v>3.75</v>
      </c>
      <c r="D22" s="30">
        <f t="shared" si="0"/>
        <v>0</v>
      </c>
      <c r="E22" s="30" t="s">
        <v>12</v>
      </c>
      <c r="F22" s="30" t="s">
        <v>20</v>
      </c>
    </row>
    <row r="23" spans="1:6" s="31" customFormat="1" ht="100.8" x14ac:dyDescent="0.3">
      <c r="A23" s="28" t="s">
        <v>39</v>
      </c>
      <c r="B23" s="29">
        <v>3750</v>
      </c>
      <c r="C23" s="29">
        <v>4500</v>
      </c>
      <c r="D23" s="30">
        <f t="shared" si="0"/>
        <v>0</v>
      </c>
      <c r="E23" s="30" t="s">
        <v>12</v>
      </c>
      <c r="F23" s="30" t="s">
        <v>10</v>
      </c>
    </row>
    <row r="24" spans="1:6" s="31" customFormat="1" ht="129.6" x14ac:dyDescent="0.3">
      <c r="A24" s="28" t="s">
        <v>40</v>
      </c>
      <c r="B24" s="29">
        <v>175000</v>
      </c>
      <c r="C24" s="29">
        <v>10</v>
      </c>
      <c r="D24" s="30">
        <f t="shared" si="0"/>
        <v>0</v>
      </c>
      <c r="E24" s="30" t="s">
        <v>12</v>
      </c>
      <c r="F24" s="30" t="s">
        <v>20</v>
      </c>
    </row>
    <row r="25" spans="1:6" s="31" customFormat="1" ht="43.2" x14ac:dyDescent="0.3">
      <c r="A25" s="28" t="s">
        <v>41</v>
      </c>
      <c r="B25" s="29">
        <v>3600</v>
      </c>
      <c r="C25" s="29">
        <v>3600</v>
      </c>
      <c r="D25" s="30">
        <f t="shared" si="0"/>
        <v>1</v>
      </c>
      <c r="E25" s="30" t="s">
        <v>18</v>
      </c>
      <c r="F25" s="30" t="s">
        <v>10</v>
      </c>
    </row>
    <row r="26" spans="1:6" s="31" customFormat="1" ht="72" x14ac:dyDescent="0.3">
      <c r="A26" s="28" t="s">
        <v>42</v>
      </c>
      <c r="B26" s="29">
        <v>14</v>
      </c>
      <c r="C26" s="29">
        <v>14</v>
      </c>
      <c r="D26" s="30">
        <f t="shared" si="0"/>
        <v>1</v>
      </c>
      <c r="E26" s="30" t="s">
        <v>18</v>
      </c>
      <c r="F26" s="30" t="s">
        <v>10</v>
      </c>
    </row>
    <row r="27" spans="1:6" s="31" customFormat="1" ht="230.4" x14ac:dyDescent="0.3">
      <c r="A27" s="28" t="s">
        <v>43</v>
      </c>
      <c r="B27" s="29">
        <v>19456.599999999999</v>
      </c>
      <c r="C27" s="39">
        <v>200</v>
      </c>
      <c r="D27" s="30">
        <f t="shared" si="0"/>
        <v>0</v>
      </c>
      <c r="E27" s="30" t="s">
        <v>9</v>
      </c>
      <c r="F27" s="30" t="s">
        <v>20</v>
      </c>
    </row>
    <row r="28" spans="1:6" s="31" customFormat="1" ht="230.4" x14ac:dyDescent="0.3">
      <c r="A28" s="28" t="s">
        <v>44</v>
      </c>
      <c r="B28" s="29">
        <v>408.33</v>
      </c>
      <c r="C28" s="29">
        <v>1</v>
      </c>
      <c r="D28" s="30">
        <f t="shared" si="0"/>
        <v>0</v>
      </c>
      <c r="E28" s="30" t="s">
        <v>18</v>
      </c>
      <c r="F28" s="30" t="s">
        <v>20</v>
      </c>
    </row>
    <row r="29" spans="1:6" s="31" customFormat="1" ht="43.2" x14ac:dyDescent="0.3">
      <c r="A29" s="28" t="s">
        <v>45</v>
      </c>
      <c r="B29" s="29">
        <v>21</v>
      </c>
      <c r="C29" s="29">
        <v>21</v>
      </c>
      <c r="D29" s="30">
        <f t="shared" si="0"/>
        <v>1</v>
      </c>
      <c r="E29" s="30" t="s">
        <v>18</v>
      </c>
      <c r="F29" s="30" t="s">
        <v>10</v>
      </c>
    </row>
    <row r="30" spans="1:6" s="31" customFormat="1" ht="172.8" x14ac:dyDescent="0.3">
      <c r="A30" s="28" t="s">
        <v>46</v>
      </c>
      <c r="B30" s="35">
        <v>3490.4</v>
      </c>
      <c r="C30" s="29">
        <v>60.5</v>
      </c>
      <c r="D30" s="30">
        <f t="shared" si="0"/>
        <v>0</v>
      </c>
      <c r="E30" s="30" t="s">
        <v>9</v>
      </c>
      <c r="F30" s="30" t="s">
        <v>10</v>
      </c>
    </row>
    <row r="31" spans="1:6" s="31" customFormat="1" ht="43.2" x14ac:dyDescent="0.3">
      <c r="A31" s="28" t="s">
        <v>47</v>
      </c>
      <c r="B31" s="29">
        <v>0.75</v>
      </c>
      <c r="C31" s="39">
        <v>0.75</v>
      </c>
      <c r="D31" s="30">
        <f t="shared" si="0"/>
        <v>1</v>
      </c>
      <c r="E31" s="30" t="s">
        <v>18</v>
      </c>
      <c r="F31" s="30" t="s">
        <v>10</v>
      </c>
    </row>
    <row r="32" spans="1:6" s="31" customFormat="1" ht="57.6" x14ac:dyDescent="0.3">
      <c r="A32" s="28" t="s">
        <v>48</v>
      </c>
      <c r="B32" s="29">
        <v>50000</v>
      </c>
      <c r="C32" s="29">
        <v>50000</v>
      </c>
      <c r="D32" s="30">
        <f t="shared" si="0"/>
        <v>1</v>
      </c>
      <c r="E32" s="30" t="s">
        <v>18</v>
      </c>
      <c r="F32" s="30" t="s">
        <v>10</v>
      </c>
    </row>
    <row r="33" spans="1:6" s="31" customFormat="1" ht="302.39999999999998" x14ac:dyDescent="0.3">
      <c r="A33" s="28" t="s">
        <v>49</v>
      </c>
      <c r="B33" s="29">
        <v>74.8</v>
      </c>
      <c r="C33" s="39">
        <v>3</v>
      </c>
      <c r="D33" s="30">
        <f t="shared" si="0"/>
        <v>0</v>
      </c>
      <c r="E33" s="30" t="s">
        <v>12</v>
      </c>
      <c r="F33" s="30" t="s">
        <v>20</v>
      </c>
    </row>
    <row r="34" spans="1:6" s="31" customFormat="1" ht="43.2" x14ac:dyDescent="0.3">
      <c r="A34" s="28" t="s">
        <v>50</v>
      </c>
      <c r="B34" s="29">
        <v>6.42</v>
      </c>
      <c r="C34" s="39">
        <v>11.67</v>
      </c>
      <c r="D34" s="30">
        <f t="shared" si="0"/>
        <v>0</v>
      </c>
      <c r="E34" s="30" t="s">
        <v>12</v>
      </c>
      <c r="F34" s="30" t="s">
        <v>20</v>
      </c>
    </row>
    <row r="35" spans="1:6" s="31" customFormat="1" ht="172.8" x14ac:dyDescent="0.3">
      <c r="A35" s="28" t="s">
        <v>51</v>
      </c>
      <c r="B35" s="29">
        <v>27914.09</v>
      </c>
      <c r="C35" s="39">
        <v>27888.44</v>
      </c>
      <c r="D35" s="30">
        <f t="shared" si="0"/>
        <v>1</v>
      </c>
      <c r="E35" s="30" t="s">
        <v>18</v>
      </c>
      <c r="F35" s="30" t="s">
        <v>10</v>
      </c>
    </row>
    <row r="36" spans="1:6" s="31" customFormat="1" ht="57.6" x14ac:dyDescent="0.3">
      <c r="A36" s="28" t="s">
        <v>52</v>
      </c>
      <c r="B36" s="29">
        <v>0.29299999999999998</v>
      </c>
      <c r="C36" s="39">
        <v>0.28999999999999998</v>
      </c>
      <c r="D36" s="30">
        <f t="shared" si="0"/>
        <v>0</v>
      </c>
      <c r="E36" s="30" t="s">
        <v>9</v>
      </c>
      <c r="F36" s="30" t="s">
        <v>10</v>
      </c>
    </row>
    <row r="37" spans="1:6" s="31" customFormat="1" ht="230.4" x14ac:dyDescent="0.3">
      <c r="A37" s="28" t="s">
        <v>53</v>
      </c>
      <c r="B37" s="29">
        <v>100</v>
      </c>
      <c r="C37" s="39">
        <v>100</v>
      </c>
      <c r="D37" s="30">
        <f t="shared" si="0"/>
        <v>1</v>
      </c>
      <c r="E37" s="30" t="s">
        <v>9</v>
      </c>
      <c r="F37" s="30" t="s">
        <v>10</v>
      </c>
    </row>
    <row r="38" spans="1:6" s="31" customFormat="1" ht="409.6" x14ac:dyDescent="0.3">
      <c r="A38" s="28" t="s">
        <v>54</v>
      </c>
      <c r="B38" s="29">
        <v>15000</v>
      </c>
      <c r="C38" s="29">
        <v>14000</v>
      </c>
      <c r="D38" s="30">
        <f>IF(AND(C38 &gt;= (B38-B38*0.05), C38 &lt;= (B38+B38*0.05)), 1, 0)</f>
        <v>0</v>
      </c>
      <c r="E38" s="30" t="s">
        <v>12</v>
      </c>
      <c r="F38" s="30" t="s">
        <v>14</v>
      </c>
    </row>
    <row r="39" spans="1:6" s="31" customFormat="1" ht="244.8" x14ac:dyDescent="0.3">
      <c r="A39" s="28" t="s">
        <v>55</v>
      </c>
      <c r="B39" s="29">
        <v>0.9</v>
      </c>
      <c r="C39" s="29">
        <v>100</v>
      </c>
      <c r="D39" s="30">
        <f t="shared" ref="D39:D70" si="1">IF(AND(C39 &gt;= (B39-B39*0.01), C39 &lt;= (B39+B39*0.01)), 1, 0)</f>
        <v>0</v>
      </c>
      <c r="E39" s="30" t="s">
        <v>12</v>
      </c>
      <c r="F39" s="30" t="s">
        <v>14</v>
      </c>
    </row>
    <row r="40" spans="1:6" s="31" customFormat="1" ht="100.8" x14ac:dyDescent="0.3">
      <c r="A40" s="28" t="s">
        <v>56</v>
      </c>
      <c r="B40" s="29">
        <v>6.75</v>
      </c>
      <c r="C40" s="39">
        <v>2.25</v>
      </c>
      <c r="D40" s="30">
        <f t="shared" si="1"/>
        <v>0</v>
      </c>
      <c r="E40" s="30" t="s">
        <v>12</v>
      </c>
      <c r="F40" s="30" t="s">
        <v>10</v>
      </c>
    </row>
    <row r="41" spans="1:6" s="31" customFormat="1" ht="43.2" x14ac:dyDescent="0.3">
      <c r="A41" s="28" t="s">
        <v>57</v>
      </c>
      <c r="B41" s="29">
        <v>176</v>
      </c>
      <c r="C41" s="39">
        <v>176</v>
      </c>
      <c r="D41" s="30">
        <f t="shared" si="1"/>
        <v>1</v>
      </c>
      <c r="E41" s="30" t="s">
        <v>12</v>
      </c>
      <c r="F41" s="30" t="s">
        <v>10</v>
      </c>
    </row>
    <row r="42" spans="1:6" s="31" customFormat="1" ht="43.2" x14ac:dyDescent="0.3">
      <c r="A42" s="28" t="s">
        <v>58</v>
      </c>
      <c r="B42" s="29">
        <v>0.5</v>
      </c>
      <c r="C42" s="29">
        <v>0.5</v>
      </c>
      <c r="D42" s="30">
        <f t="shared" si="1"/>
        <v>1</v>
      </c>
      <c r="E42" s="30" t="s">
        <v>12</v>
      </c>
      <c r="F42" s="30" t="s">
        <v>10</v>
      </c>
    </row>
    <row r="43" spans="1:6" s="31" customFormat="1" ht="115.2" x14ac:dyDescent="0.3">
      <c r="A43" s="28" t="s">
        <v>59</v>
      </c>
      <c r="B43" s="29">
        <v>10000</v>
      </c>
      <c r="C43" s="39">
        <v>500</v>
      </c>
      <c r="D43" s="30">
        <f t="shared" si="1"/>
        <v>0</v>
      </c>
      <c r="E43" s="30" t="s">
        <v>18</v>
      </c>
      <c r="F43" s="30" t="s">
        <v>10</v>
      </c>
    </row>
    <row r="44" spans="1:6" s="31" customFormat="1" ht="201.6" x14ac:dyDescent="0.3">
      <c r="A44" s="28" t="s">
        <v>60</v>
      </c>
      <c r="B44" s="29">
        <v>89</v>
      </c>
      <c r="C44" s="29">
        <v>25</v>
      </c>
      <c r="D44" s="30">
        <f t="shared" si="1"/>
        <v>0</v>
      </c>
      <c r="E44" s="30" t="s">
        <v>18</v>
      </c>
      <c r="F44" s="30" t="s">
        <v>20</v>
      </c>
    </row>
    <row r="45" spans="1:6" s="31" customFormat="1" ht="409.6" x14ac:dyDescent="0.3">
      <c r="A45" s="28" t="s">
        <v>145</v>
      </c>
      <c r="B45" s="29">
        <v>279</v>
      </c>
      <c r="C45" s="39">
        <v>250</v>
      </c>
      <c r="D45" s="30">
        <f t="shared" si="1"/>
        <v>0</v>
      </c>
      <c r="E45" s="30" t="s">
        <v>12</v>
      </c>
      <c r="F45" s="30" t="s">
        <v>14</v>
      </c>
    </row>
    <row r="46" spans="1:6" s="31" customFormat="1" ht="115.2" x14ac:dyDescent="0.3">
      <c r="A46" s="28" t="s">
        <v>61</v>
      </c>
      <c r="B46" s="29">
        <v>12566</v>
      </c>
      <c r="C46" s="29">
        <v>85</v>
      </c>
      <c r="D46" s="30">
        <f t="shared" si="1"/>
        <v>0</v>
      </c>
      <c r="E46" s="30" t="s">
        <v>18</v>
      </c>
      <c r="F46" s="30" t="s">
        <v>20</v>
      </c>
    </row>
    <row r="47" spans="1:6" s="31" customFormat="1" ht="409.6" x14ac:dyDescent="0.3">
      <c r="A47" s="28" t="s">
        <v>62</v>
      </c>
      <c r="B47" s="29">
        <v>121</v>
      </c>
      <c r="C47" s="29">
        <v>9</v>
      </c>
      <c r="D47" s="30">
        <f t="shared" si="1"/>
        <v>0</v>
      </c>
      <c r="E47" s="30" t="s">
        <v>12</v>
      </c>
      <c r="F47" s="30" t="s">
        <v>14</v>
      </c>
    </row>
    <row r="48" spans="1:6" s="31" customFormat="1" ht="409.6" x14ac:dyDescent="0.3">
      <c r="A48" s="28" t="s">
        <v>63</v>
      </c>
      <c r="B48" s="29">
        <v>48.72</v>
      </c>
      <c r="C48" s="39">
        <v>31.62</v>
      </c>
      <c r="D48" s="30">
        <f t="shared" si="1"/>
        <v>0</v>
      </c>
      <c r="E48" s="30" t="s">
        <v>12</v>
      </c>
      <c r="F48" s="30" t="s">
        <v>14</v>
      </c>
    </row>
    <row r="49" spans="1:6" s="31" customFormat="1" ht="43.2" x14ac:dyDescent="0.3">
      <c r="A49" s="28" t="s">
        <v>64</v>
      </c>
      <c r="B49" s="29">
        <v>308.19</v>
      </c>
      <c r="C49" s="39">
        <v>290.12</v>
      </c>
      <c r="D49" s="30">
        <f t="shared" si="1"/>
        <v>0</v>
      </c>
      <c r="E49" s="30" t="s">
        <v>18</v>
      </c>
      <c r="F49" s="30" t="s">
        <v>10</v>
      </c>
    </row>
    <row r="50" spans="1:6" s="31" customFormat="1" ht="115.2" x14ac:dyDescent="0.3">
      <c r="A50" s="28" t="s">
        <v>65</v>
      </c>
      <c r="B50" s="29">
        <v>12500000</v>
      </c>
      <c r="C50" s="29">
        <v>3</v>
      </c>
      <c r="D50" s="30">
        <f t="shared" si="1"/>
        <v>0</v>
      </c>
      <c r="E50" s="30" t="s">
        <v>18</v>
      </c>
      <c r="F50" s="30" t="s">
        <v>10</v>
      </c>
    </row>
    <row r="51" spans="1:6" s="31" customFormat="1" ht="244.8" x14ac:dyDescent="0.3">
      <c r="A51" s="28" t="s">
        <v>66</v>
      </c>
      <c r="B51" s="29">
        <v>600</v>
      </c>
      <c r="C51" s="39">
        <v>100</v>
      </c>
      <c r="D51" s="30">
        <f t="shared" si="1"/>
        <v>0</v>
      </c>
      <c r="E51" s="30" t="s">
        <v>18</v>
      </c>
      <c r="F51" s="30" t="s">
        <v>20</v>
      </c>
    </row>
    <row r="52" spans="1:6" s="31" customFormat="1" ht="43.2" x14ac:dyDescent="0.3">
      <c r="A52" s="28" t="s">
        <v>67</v>
      </c>
      <c r="B52" s="29">
        <v>30000</v>
      </c>
      <c r="C52" s="39">
        <v>30000</v>
      </c>
      <c r="D52" s="30">
        <f t="shared" si="1"/>
        <v>1</v>
      </c>
      <c r="E52" s="30" t="s">
        <v>18</v>
      </c>
      <c r="F52" s="30" t="s">
        <v>10</v>
      </c>
    </row>
    <row r="53" spans="1:6" s="31" customFormat="1" ht="409.6" x14ac:dyDescent="0.3">
      <c r="A53" s="28" t="s">
        <v>68</v>
      </c>
      <c r="B53" s="29">
        <v>680</v>
      </c>
      <c r="C53" s="29">
        <v>680</v>
      </c>
      <c r="D53" s="30">
        <f t="shared" si="1"/>
        <v>1</v>
      </c>
      <c r="E53" s="30" t="s">
        <v>12</v>
      </c>
      <c r="F53" s="30" t="s">
        <v>14</v>
      </c>
    </row>
    <row r="54" spans="1:6" s="31" customFormat="1" ht="57.6" x14ac:dyDescent="0.3">
      <c r="A54" s="28" t="s">
        <v>69</v>
      </c>
      <c r="B54" s="29">
        <v>4.7</v>
      </c>
      <c r="C54" s="29">
        <v>69.33</v>
      </c>
      <c r="D54" s="30">
        <f t="shared" si="1"/>
        <v>0</v>
      </c>
      <c r="E54" s="30" t="s">
        <v>18</v>
      </c>
      <c r="F54" s="30" t="s">
        <v>10</v>
      </c>
    </row>
    <row r="55" spans="1:6" s="31" customFormat="1" ht="57.6" x14ac:dyDescent="0.3">
      <c r="A55" s="28" t="s">
        <v>70</v>
      </c>
      <c r="B55" s="29">
        <v>24750</v>
      </c>
      <c r="C55" s="39">
        <v>24750</v>
      </c>
      <c r="D55" s="30">
        <f t="shared" si="1"/>
        <v>1</v>
      </c>
      <c r="E55" s="30" t="s">
        <v>12</v>
      </c>
      <c r="F55" s="30" t="s">
        <v>10</v>
      </c>
    </row>
    <row r="56" spans="1:6" s="31" customFormat="1" ht="100.8" x14ac:dyDescent="0.3">
      <c r="A56" s="28" t="s">
        <v>71</v>
      </c>
      <c r="B56" s="29">
        <v>250000</v>
      </c>
      <c r="C56" s="29">
        <v>250000</v>
      </c>
      <c r="D56" s="30">
        <f t="shared" si="1"/>
        <v>1</v>
      </c>
      <c r="E56" s="30" t="s">
        <v>12</v>
      </c>
      <c r="F56" s="30" t="s">
        <v>20</v>
      </c>
    </row>
    <row r="57" spans="1:6" s="31" customFormat="1" ht="28.8" x14ac:dyDescent="0.3">
      <c r="A57" s="28" t="s">
        <v>72</v>
      </c>
      <c r="B57" s="29">
        <v>0.98029999999999995</v>
      </c>
      <c r="C57" s="39">
        <v>0.98029999999999995</v>
      </c>
      <c r="D57" s="30">
        <f t="shared" si="1"/>
        <v>1</v>
      </c>
      <c r="E57" s="30" t="s">
        <v>18</v>
      </c>
      <c r="F57" s="30" t="s">
        <v>10</v>
      </c>
    </row>
    <row r="58" spans="1:6" s="31" customFormat="1" ht="43.2" x14ac:dyDescent="0.3">
      <c r="A58" s="28" t="s">
        <v>73</v>
      </c>
      <c r="B58" s="29">
        <v>5</v>
      </c>
      <c r="C58" s="29">
        <v>0.54</v>
      </c>
      <c r="D58" s="30">
        <f t="shared" si="1"/>
        <v>0</v>
      </c>
      <c r="E58" s="30" t="s">
        <v>18</v>
      </c>
      <c r="F58" s="30" t="s">
        <v>10</v>
      </c>
    </row>
    <row r="59" spans="1:6" s="31" customFormat="1" ht="409.6" x14ac:dyDescent="0.3">
      <c r="A59" s="28" t="s">
        <v>74</v>
      </c>
      <c r="B59" s="29">
        <v>1414</v>
      </c>
      <c r="C59" s="29">
        <v>100</v>
      </c>
      <c r="D59" s="30">
        <f t="shared" si="1"/>
        <v>0</v>
      </c>
      <c r="E59" s="30" t="s">
        <v>12</v>
      </c>
      <c r="F59" s="30" t="s">
        <v>14</v>
      </c>
    </row>
    <row r="60" spans="1:6" s="31" customFormat="1" ht="158.4" x14ac:dyDescent="0.3">
      <c r="A60" s="28" t="s">
        <v>75</v>
      </c>
      <c r="B60" s="29">
        <v>100000</v>
      </c>
      <c r="C60" s="29">
        <v>50</v>
      </c>
      <c r="D60" s="30">
        <f t="shared" si="1"/>
        <v>0</v>
      </c>
      <c r="E60" s="30" t="s">
        <v>12</v>
      </c>
      <c r="F60" s="30" t="s">
        <v>20</v>
      </c>
    </row>
    <row r="61" spans="1:6" s="31" customFormat="1" ht="216" x14ac:dyDescent="0.3">
      <c r="A61" s="28" t="s">
        <v>76</v>
      </c>
      <c r="B61" s="29">
        <v>94</v>
      </c>
      <c r="C61" s="39">
        <v>40</v>
      </c>
      <c r="D61" s="30">
        <f t="shared" si="1"/>
        <v>0</v>
      </c>
      <c r="E61" s="30" t="s">
        <v>18</v>
      </c>
      <c r="F61" s="30" t="s">
        <v>14</v>
      </c>
    </row>
    <row r="62" spans="1:6" s="31" customFormat="1" ht="43.2" x14ac:dyDescent="0.3">
      <c r="A62" s="28" t="s">
        <v>77</v>
      </c>
      <c r="B62" s="29">
        <v>0.55000000000000004</v>
      </c>
      <c r="C62" s="39">
        <v>0.78569999999999995</v>
      </c>
      <c r="D62" s="30">
        <f t="shared" si="1"/>
        <v>0</v>
      </c>
      <c r="E62" s="30" t="s">
        <v>18</v>
      </c>
      <c r="F62" s="30" t="s">
        <v>10</v>
      </c>
    </row>
    <row r="63" spans="1:6" s="31" customFormat="1" ht="115.2" x14ac:dyDescent="0.3">
      <c r="A63" s="28" t="s">
        <v>78</v>
      </c>
      <c r="B63" s="29">
        <v>375000</v>
      </c>
      <c r="C63" s="39">
        <v>250000</v>
      </c>
      <c r="D63" s="30">
        <f t="shared" si="1"/>
        <v>0</v>
      </c>
      <c r="E63" s="30" t="s">
        <v>12</v>
      </c>
      <c r="F63" s="30" t="s">
        <v>20</v>
      </c>
    </row>
    <row r="64" spans="1:6" s="31" customFormat="1" ht="216" x14ac:dyDescent="0.3">
      <c r="A64" s="28" t="s">
        <v>79</v>
      </c>
      <c r="B64" s="29">
        <v>3.2</v>
      </c>
      <c r="C64" s="39">
        <v>2.0550000000000002</v>
      </c>
      <c r="D64" s="30">
        <f t="shared" si="1"/>
        <v>0</v>
      </c>
      <c r="E64" s="30" t="s">
        <v>12</v>
      </c>
      <c r="F64" s="30" t="s">
        <v>20</v>
      </c>
    </row>
    <row r="65" spans="1:6" s="31" customFormat="1" ht="28.8" x14ac:dyDescent="0.3">
      <c r="A65" s="28" t="s">
        <v>80</v>
      </c>
      <c r="B65" s="29">
        <v>15.5</v>
      </c>
      <c r="C65" s="29">
        <v>15.5</v>
      </c>
      <c r="D65" s="30">
        <f t="shared" si="1"/>
        <v>1</v>
      </c>
      <c r="E65" s="30" t="s">
        <v>12</v>
      </c>
      <c r="F65" s="30" t="s">
        <v>10</v>
      </c>
    </row>
    <row r="66" spans="1:6" s="31" customFormat="1" x14ac:dyDescent="0.3">
      <c r="A66" s="28" t="s">
        <v>81</v>
      </c>
      <c r="B66" s="29">
        <v>0.99</v>
      </c>
      <c r="C66" s="39">
        <v>0.99</v>
      </c>
      <c r="D66" s="30">
        <f t="shared" si="1"/>
        <v>1</v>
      </c>
      <c r="E66" s="30" t="s">
        <v>18</v>
      </c>
      <c r="F66" s="30" t="s">
        <v>10</v>
      </c>
    </row>
    <row r="67" spans="1:6" s="31" customFormat="1" ht="28.8" x14ac:dyDescent="0.3">
      <c r="A67" s="28" t="s">
        <v>82</v>
      </c>
      <c r="B67" s="29">
        <v>52</v>
      </c>
      <c r="C67" s="39">
        <v>52.14</v>
      </c>
      <c r="D67" s="30">
        <f t="shared" si="1"/>
        <v>1</v>
      </c>
      <c r="E67" s="30" t="s">
        <v>18</v>
      </c>
      <c r="F67" s="30" t="s">
        <v>10</v>
      </c>
    </row>
    <row r="68" spans="1:6" s="31" customFormat="1" ht="230.4" x14ac:dyDescent="0.3">
      <c r="A68" s="28" t="s">
        <v>83</v>
      </c>
      <c r="B68" s="29">
        <v>382.7</v>
      </c>
      <c r="C68" s="29">
        <v>400</v>
      </c>
      <c r="D68" s="30">
        <f t="shared" si="1"/>
        <v>0</v>
      </c>
      <c r="E68" s="30" t="s">
        <v>18</v>
      </c>
      <c r="F68" s="30" t="s">
        <v>20</v>
      </c>
    </row>
    <row r="69" spans="1:6" s="31" customFormat="1" ht="115.2" x14ac:dyDescent="0.3">
      <c r="A69" s="28" t="s">
        <v>84</v>
      </c>
      <c r="B69" s="29">
        <v>2849</v>
      </c>
      <c r="C69" s="29">
        <v>494.97</v>
      </c>
      <c r="D69" s="30">
        <f t="shared" si="1"/>
        <v>0</v>
      </c>
      <c r="E69" s="30" t="s">
        <v>18</v>
      </c>
      <c r="F69" s="30" t="s">
        <v>20</v>
      </c>
    </row>
    <row r="70" spans="1:6" s="31" customFormat="1" ht="409.6" x14ac:dyDescent="0.3">
      <c r="A70" s="28" t="s">
        <v>85</v>
      </c>
      <c r="B70" s="29">
        <v>2.5499999999999998</v>
      </c>
      <c r="C70" s="29">
        <v>2.39</v>
      </c>
      <c r="D70" s="30">
        <f t="shared" si="1"/>
        <v>0</v>
      </c>
      <c r="E70" s="30" t="s">
        <v>12</v>
      </c>
      <c r="F70" s="30" t="s">
        <v>14</v>
      </c>
    </row>
    <row r="71" spans="1:6" s="31" customFormat="1" ht="72" x14ac:dyDescent="0.3">
      <c r="A71" s="28" t="s">
        <v>86</v>
      </c>
      <c r="B71" s="29">
        <v>2.96</v>
      </c>
      <c r="C71" s="29">
        <v>3.75</v>
      </c>
      <c r="D71" s="30">
        <f t="shared" ref="D71:D101" si="2">IF(AND(C71 &gt;= (B71-B71*0.01), C71 &lt;= (B71+B71*0.01)), 1, 0)</f>
        <v>0</v>
      </c>
      <c r="E71" s="30" t="s">
        <v>12</v>
      </c>
      <c r="F71" s="30" t="s">
        <v>10</v>
      </c>
    </row>
    <row r="72" spans="1:6" s="31" customFormat="1" ht="57.6" x14ac:dyDescent="0.3">
      <c r="A72" s="28" t="s">
        <v>87</v>
      </c>
      <c r="B72" s="29">
        <v>107.6</v>
      </c>
      <c r="C72" s="29">
        <v>62.02</v>
      </c>
      <c r="D72" s="30">
        <f t="shared" si="2"/>
        <v>0</v>
      </c>
      <c r="E72" s="30" t="s">
        <v>9</v>
      </c>
      <c r="F72" s="30" t="s">
        <v>10</v>
      </c>
    </row>
    <row r="73" spans="1:6" s="31" customFormat="1" ht="129.6" x14ac:dyDescent="0.3">
      <c r="A73" s="28" t="s">
        <v>88</v>
      </c>
      <c r="B73" s="29">
        <v>250000</v>
      </c>
      <c r="C73" s="29">
        <v>10</v>
      </c>
      <c r="D73" s="30">
        <f t="shared" si="2"/>
        <v>0</v>
      </c>
      <c r="E73" s="30" t="s">
        <v>12</v>
      </c>
      <c r="F73" s="30" t="s">
        <v>20</v>
      </c>
    </row>
    <row r="74" spans="1:6" s="31" customFormat="1" ht="129.6" x14ac:dyDescent="0.3">
      <c r="A74" s="28" t="s">
        <v>89</v>
      </c>
      <c r="B74" s="29">
        <v>75000</v>
      </c>
      <c r="C74" s="39">
        <v>125000</v>
      </c>
      <c r="D74" s="30">
        <f t="shared" si="2"/>
        <v>0</v>
      </c>
      <c r="E74" s="30" t="s">
        <v>12</v>
      </c>
      <c r="F74" s="30" t="s">
        <v>20</v>
      </c>
    </row>
    <row r="75" spans="1:6" s="31" customFormat="1" ht="100.8" x14ac:dyDescent="0.3">
      <c r="A75" s="28" t="s">
        <v>90</v>
      </c>
      <c r="B75" s="29">
        <v>-125000</v>
      </c>
      <c r="C75" s="29">
        <v>-1250000</v>
      </c>
      <c r="D75" s="30">
        <f t="shared" si="2"/>
        <v>0</v>
      </c>
      <c r="E75" s="30" t="s">
        <v>12</v>
      </c>
      <c r="F75" s="30" t="s">
        <v>20</v>
      </c>
    </row>
    <row r="76" spans="1:6" s="31" customFormat="1" ht="158.4" x14ac:dyDescent="0.3">
      <c r="A76" s="28" t="s">
        <v>91</v>
      </c>
      <c r="B76" s="29">
        <v>150000</v>
      </c>
      <c r="C76" s="29">
        <v>50</v>
      </c>
      <c r="D76" s="30">
        <f t="shared" si="2"/>
        <v>0</v>
      </c>
      <c r="E76" s="30" t="s">
        <v>12</v>
      </c>
      <c r="F76" s="30" t="s">
        <v>20</v>
      </c>
    </row>
    <row r="77" spans="1:6" s="31" customFormat="1" ht="43.2" x14ac:dyDescent="0.3">
      <c r="A77" s="28" t="s">
        <v>92</v>
      </c>
      <c r="B77" s="29">
        <f>SQRT(2)</f>
        <v>1.4142135623730951</v>
      </c>
      <c r="C77" s="39">
        <v>2</v>
      </c>
      <c r="D77" s="30">
        <f t="shared" si="2"/>
        <v>0</v>
      </c>
      <c r="E77" s="30" t="s">
        <v>12</v>
      </c>
      <c r="F77" s="30" t="s">
        <v>10</v>
      </c>
    </row>
    <row r="78" spans="1:6" s="31" customFormat="1" ht="43.2" x14ac:dyDescent="0.3">
      <c r="A78" s="28" t="s">
        <v>93</v>
      </c>
      <c r="B78" s="29">
        <v>300</v>
      </c>
      <c r="C78" s="29">
        <v>150</v>
      </c>
      <c r="D78" s="30">
        <f t="shared" si="2"/>
        <v>0</v>
      </c>
      <c r="E78" s="30" t="s">
        <v>12</v>
      </c>
      <c r="F78" s="30" t="s">
        <v>10</v>
      </c>
    </row>
    <row r="79" spans="1:6" s="31" customFormat="1" ht="216" x14ac:dyDescent="0.3">
      <c r="A79" s="28" t="s">
        <v>94</v>
      </c>
      <c r="B79" s="29">
        <v>112</v>
      </c>
      <c r="C79" s="39">
        <v>1</v>
      </c>
      <c r="D79" s="30">
        <f t="shared" si="2"/>
        <v>0</v>
      </c>
      <c r="E79" s="30" t="s">
        <v>12</v>
      </c>
      <c r="F79" s="30" t="s">
        <v>20</v>
      </c>
    </row>
    <row r="80" spans="1:6" s="31" customFormat="1" ht="28.8" x14ac:dyDescent="0.3">
      <c r="A80" s="28" t="s">
        <v>95</v>
      </c>
      <c r="B80" s="29">
        <v>1470</v>
      </c>
      <c r="C80" s="29">
        <v>1039.23</v>
      </c>
      <c r="D80" s="30">
        <f t="shared" si="2"/>
        <v>0</v>
      </c>
      <c r="E80" s="30" t="s">
        <v>12</v>
      </c>
      <c r="F80" s="30" t="s">
        <v>10</v>
      </c>
    </row>
    <row r="81" spans="1:6" s="31" customFormat="1" ht="409.6" x14ac:dyDescent="0.3">
      <c r="A81" s="28" t="s">
        <v>96</v>
      </c>
      <c r="B81" s="29">
        <v>2457</v>
      </c>
      <c r="C81" s="29">
        <v>100</v>
      </c>
      <c r="D81" s="30">
        <f t="shared" si="2"/>
        <v>0</v>
      </c>
      <c r="E81" s="30" t="s">
        <v>12</v>
      </c>
      <c r="F81" s="30" t="s">
        <v>14</v>
      </c>
    </row>
    <row r="82" spans="1:6" s="31" customFormat="1" ht="100.8" x14ac:dyDescent="0.3">
      <c r="A82" s="28" t="s">
        <v>97</v>
      </c>
      <c r="B82" s="29">
        <v>48.5</v>
      </c>
      <c r="C82" s="29">
        <v>300</v>
      </c>
      <c r="D82" s="30">
        <f t="shared" si="2"/>
        <v>0</v>
      </c>
      <c r="E82" s="30" t="s">
        <v>18</v>
      </c>
      <c r="F82" s="30" t="s">
        <v>20</v>
      </c>
    </row>
    <row r="83" spans="1:6" s="31" customFormat="1" ht="172.8" x14ac:dyDescent="0.3">
      <c r="A83" s="28" t="s">
        <v>98</v>
      </c>
      <c r="B83" s="29">
        <v>191</v>
      </c>
      <c r="C83" s="29">
        <v>1</v>
      </c>
      <c r="D83" s="30">
        <f t="shared" si="2"/>
        <v>0</v>
      </c>
      <c r="E83" s="30" t="s">
        <v>18</v>
      </c>
      <c r="F83" s="30" t="s">
        <v>20</v>
      </c>
    </row>
    <row r="84" spans="1:6" s="31" customFormat="1" ht="187.2" x14ac:dyDescent="0.3">
      <c r="A84" s="28" t="s">
        <v>99</v>
      </c>
      <c r="B84" s="29">
        <v>10.36</v>
      </c>
      <c r="C84" s="29">
        <v>10</v>
      </c>
      <c r="D84" s="30">
        <f t="shared" si="2"/>
        <v>0</v>
      </c>
      <c r="E84" s="30" t="s">
        <v>12</v>
      </c>
      <c r="F84" s="30" t="s">
        <v>20</v>
      </c>
    </row>
    <row r="85" spans="1:6" s="31" customFormat="1" ht="43.2" x14ac:dyDescent="0.3">
      <c r="A85" s="28" t="s">
        <v>100</v>
      </c>
      <c r="B85" s="29">
        <v>547</v>
      </c>
      <c r="C85" s="39">
        <v>547.5</v>
      </c>
      <c r="D85" s="30">
        <f t="shared" si="2"/>
        <v>1</v>
      </c>
      <c r="E85" s="30" t="s">
        <v>12</v>
      </c>
      <c r="F85" s="30" t="s">
        <v>10</v>
      </c>
    </row>
    <row r="86" spans="1:6" s="31" customFormat="1" ht="115.2" x14ac:dyDescent="0.3">
      <c r="A86" s="28" t="s">
        <v>101</v>
      </c>
      <c r="B86" s="29">
        <v>20000</v>
      </c>
      <c r="C86" s="29">
        <v>500</v>
      </c>
      <c r="D86" s="30">
        <f t="shared" si="2"/>
        <v>0</v>
      </c>
      <c r="E86" s="30" t="s">
        <v>18</v>
      </c>
      <c r="F86" s="30" t="s">
        <v>10</v>
      </c>
    </row>
    <row r="87" spans="1:6" s="31" customFormat="1" ht="409.6" x14ac:dyDescent="0.3">
      <c r="A87" s="28" t="s">
        <v>102</v>
      </c>
      <c r="B87" s="29">
        <v>0.65</v>
      </c>
      <c r="C87" s="29">
        <v>0.85</v>
      </c>
      <c r="D87" s="30">
        <f t="shared" si="2"/>
        <v>0</v>
      </c>
      <c r="E87" s="30" t="s">
        <v>12</v>
      </c>
      <c r="F87" s="30" t="s">
        <v>14</v>
      </c>
    </row>
    <row r="88" spans="1:6" s="31" customFormat="1" ht="129.6" x14ac:dyDescent="0.3">
      <c r="A88" s="28" t="s">
        <v>103</v>
      </c>
      <c r="B88" s="29">
        <v>17320.5</v>
      </c>
      <c r="C88" s="29">
        <v>3</v>
      </c>
      <c r="D88" s="30">
        <f t="shared" si="2"/>
        <v>0</v>
      </c>
      <c r="E88" s="30" t="s">
        <v>18</v>
      </c>
      <c r="F88" s="30" t="s">
        <v>10</v>
      </c>
    </row>
    <row r="89" spans="1:6" s="31" customFormat="1" ht="43.2" x14ac:dyDescent="0.3">
      <c r="A89" s="28" t="s">
        <v>104</v>
      </c>
      <c r="B89" s="29">
        <v>400</v>
      </c>
      <c r="C89" s="29">
        <v>400</v>
      </c>
      <c r="D89" s="30">
        <f t="shared" si="2"/>
        <v>1</v>
      </c>
      <c r="E89" s="30" t="s">
        <v>12</v>
      </c>
      <c r="F89" s="30" t="s">
        <v>10</v>
      </c>
    </row>
    <row r="90" spans="1:6" s="31" customFormat="1" ht="409.6" x14ac:dyDescent="0.3">
      <c r="A90" s="28" t="s">
        <v>105</v>
      </c>
      <c r="B90" s="29">
        <v>225</v>
      </c>
      <c r="C90" s="29">
        <v>218</v>
      </c>
      <c r="D90" s="30">
        <f t="shared" si="2"/>
        <v>0</v>
      </c>
      <c r="E90" s="30" t="s">
        <v>12</v>
      </c>
      <c r="F90" s="30" t="s">
        <v>14</v>
      </c>
    </row>
    <row r="91" spans="1:6" s="31" customFormat="1" ht="216" x14ac:dyDescent="0.3">
      <c r="A91" s="28" t="s">
        <v>106</v>
      </c>
      <c r="B91" s="29">
        <v>303</v>
      </c>
      <c r="C91" s="39">
        <v>1</v>
      </c>
      <c r="D91" s="30">
        <f t="shared" si="2"/>
        <v>0</v>
      </c>
      <c r="E91" s="30" t="s">
        <v>18</v>
      </c>
      <c r="F91" s="30" t="s">
        <v>20</v>
      </c>
    </row>
    <row r="92" spans="1:6" s="31" customFormat="1" ht="57.6" x14ac:dyDescent="0.3">
      <c r="A92" s="28" t="s">
        <v>107</v>
      </c>
      <c r="B92" s="29">
        <v>8.8640000000000008</v>
      </c>
      <c r="C92" s="29">
        <v>8.8640000000000008</v>
      </c>
      <c r="D92" s="30">
        <f t="shared" si="2"/>
        <v>1</v>
      </c>
      <c r="E92" s="30" t="s">
        <v>12</v>
      </c>
      <c r="F92" s="30" t="s">
        <v>10</v>
      </c>
    </row>
    <row r="93" spans="1:6" s="31" customFormat="1" ht="28.8" x14ac:dyDescent="0.3">
      <c r="A93" s="28" t="s">
        <v>108</v>
      </c>
      <c r="B93" s="29">
        <v>500</v>
      </c>
      <c r="C93" s="39">
        <v>500</v>
      </c>
      <c r="D93" s="30">
        <f t="shared" si="2"/>
        <v>1</v>
      </c>
      <c r="E93" s="30" t="s">
        <v>18</v>
      </c>
      <c r="F93" s="30" t="s">
        <v>10</v>
      </c>
    </row>
    <row r="94" spans="1:6" s="31" customFormat="1" ht="72" x14ac:dyDescent="0.3">
      <c r="A94" s="28" t="s">
        <v>109</v>
      </c>
      <c r="B94" s="29">
        <v>28</v>
      </c>
      <c r="C94" s="39">
        <v>27.6</v>
      </c>
      <c r="D94" s="30">
        <f t="shared" si="2"/>
        <v>0</v>
      </c>
      <c r="E94" s="30" t="s">
        <v>12</v>
      </c>
      <c r="F94" s="30" t="s">
        <v>10</v>
      </c>
    </row>
    <row r="95" spans="1:6" s="31" customFormat="1" ht="230.4" x14ac:dyDescent="0.3">
      <c r="A95" s="28" t="s">
        <v>110</v>
      </c>
      <c r="B95" s="29">
        <v>173.2</v>
      </c>
      <c r="C95" s="29">
        <v>173.21</v>
      </c>
      <c r="D95" s="30">
        <f t="shared" si="2"/>
        <v>1</v>
      </c>
      <c r="E95" s="30" t="s">
        <v>9</v>
      </c>
      <c r="F95" s="30" t="s">
        <v>10</v>
      </c>
    </row>
    <row r="96" spans="1:6" s="31" customFormat="1" ht="273.60000000000002" x14ac:dyDescent="0.3">
      <c r="A96" s="28" t="s">
        <v>111</v>
      </c>
      <c r="B96" s="29">
        <v>18200</v>
      </c>
      <c r="C96" s="39">
        <v>150</v>
      </c>
      <c r="D96" s="30">
        <f t="shared" si="2"/>
        <v>0</v>
      </c>
      <c r="E96" s="30" t="s">
        <v>9</v>
      </c>
      <c r="F96" s="30" t="s">
        <v>20</v>
      </c>
    </row>
    <row r="97" spans="1:6" s="31" customFormat="1" ht="43.2" x14ac:dyDescent="0.3">
      <c r="A97" s="28" t="s">
        <v>112</v>
      </c>
      <c r="B97" s="29">
        <v>400</v>
      </c>
      <c r="C97" s="29">
        <v>400</v>
      </c>
      <c r="D97" s="30">
        <f t="shared" si="2"/>
        <v>1</v>
      </c>
      <c r="E97" s="30" t="s">
        <v>12</v>
      </c>
      <c r="F97" s="30" t="s">
        <v>10</v>
      </c>
    </row>
    <row r="98" spans="1:6" s="31" customFormat="1" ht="28.8" x14ac:dyDescent="0.3">
      <c r="A98" s="28" t="s">
        <v>113</v>
      </c>
      <c r="B98" s="29">
        <v>2018</v>
      </c>
      <c r="C98" s="39">
        <v>1645</v>
      </c>
      <c r="D98" s="30">
        <f t="shared" si="2"/>
        <v>0</v>
      </c>
      <c r="E98" s="30" t="s">
        <v>12</v>
      </c>
      <c r="F98" s="30" t="s">
        <v>10</v>
      </c>
    </row>
    <row r="99" spans="1:6" s="31" customFormat="1" ht="409.6" x14ac:dyDescent="0.3">
      <c r="A99" s="37" t="s">
        <v>114</v>
      </c>
      <c r="B99" s="29">
        <v>29</v>
      </c>
      <c r="C99" s="29">
        <v>5</v>
      </c>
      <c r="D99" s="30">
        <f t="shared" si="2"/>
        <v>0</v>
      </c>
      <c r="E99" s="30" t="s">
        <v>12</v>
      </c>
      <c r="F99" s="30" t="s">
        <v>14</v>
      </c>
    </row>
    <row r="100" spans="1:6" s="31" customFormat="1" ht="43.2" x14ac:dyDescent="0.3">
      <c r="A100" s="28" t="s">
        <v>115</v>
      </c>
      <c r="B100" s="29">
        <v>300</v>
      </c>
      <c r="C100" s="29">
        <v>3000</v>
      </c>
      <c r="D100" s="30">
        <f t="shared" si="2"/>
        <v>0</v>
      </c>
      <c r="E100" s="30" t="s">
        <v>12</v>
      </c>
      <c r="F100" s="30" t="s">
        <v>10</v>
      </c>
    </row>
    <row r="101" spans="1:6" s="31" customFormat="1" ht="201.6" x14ac:dyDescent="0.3">
      <c r="A101" s="28" t="s">
        <v>116</v>
      </c>
      <c r="B101" s="29">
        <v>6675</v>
      </c>
      <c r="C101" s="39">
        <v>25</v>
      </c>
      <c r="D101" s="30">
        <f t="shared" si="2"/>
        <v>0</v>
      </c>
      <c r="E101" s="30" t="s">
        <v>18</v>
      </c>
      <c r="F101" s="30" t="s">
        <v>20</v>
      </c>
    </row>
    <row r="102" spans="1:6" x14ac:dyDescent="0.3">
      <c r="B102" s="17"/>
      <c r="C102" s="1"/>
      <c r="D102" s="1"/>
      <c r="E102" s="1"/>
      <c r="F102" s="1"/>
    </row>
    <row r="103" spans="1:6" x14ac:dyDescent="0.3">
      <c r="B103" s="20"/>
      <c r="C103" s="12"/>
      <c r="D103" s="12"/>
      <c r="E103" s="1"/>
      <c r="F103" s="1"/>
    </row>
    <row r="104" spans="1:6" x14ac:dyDescent="0.3">
      <c r="B104" s="17"/>
      <c r="C104" s="1"/>
      <c r="D104" s="1"/>
      <c r="E104" s="1"/>
      <c r="F104" s="1"/>
    </row>
    <row r="105" spans="1:6" x14ac:dyDescent="0.3">
      <c r="B105" s="17"/>
      <c r="C105" s="1"/>
      <c r="D105" s="1"/>
      <c r="E105" s="1"/>
      <c r="F105" s="1"/>
    </row>
    <row r="106" spans="1:6" x14ac:dyDescent="0.3">
      <c r="B106" s="17"/>
      <c r="C106" s="1"/>
      <c r="D106" s="1"/>
      <c r="E106" s="1"/>
      <c r="F106" s="1"/>
    </row>
    <row r="107" spans="1:6" x14ac:dyDescent="0.3">
      <c r="A107" s="11"/>
      <c r="B107" s="20"/>
      <c r="C107" s="12"/>
      <c r="D107" s="12"/>
      <c r="E107" s="1"/>
      <c r="F107" s="1"/>
    </row>
    <row r="108" spans="1:6" x14ac:dyDescent="0.3">
      <c r="A108" s="15"/>
      <c r="B108" s="17"/>
      <c r="C108" s="1"/>
      <c r="D108" s="1"/>
      <c r="E108" s="1"/>
      <c r="F108" s="1"/>
    </row>
    <row r="109" spans="1:6" x14ac:dyDescent="0.3">
      <c r="A109" s="11"/>
      <c r="B109" s="20"/>
      <c r="C109" s="12"/>
      <c r="D109" s="12"/>
      <c r="E109" s="1"/>
      <c r="F109" s="1"/>
    </row>
    <row r="110" spans="1:6" x14ac:dyDescent="0.3">
      <c r="A110" s="11"/>
      <c r="B110" s="20"/>
      <c r="C110" s="12"/>
      <c r="D110" s="12"/>
      <c r="E110" s="1"/>
      <c r="F110" s="1"/>
    </row>
    <row r="111" spans="1:6" x14ac:dyDescent="0.3">
      <c r="A111" s="13"/>
      <c r="B111" s="17"/>
      <c r="C111" s="1"/>
      <c r="D111" s="1"/>
      <c r="E111" s="1"/>
      <c r="F111" s="1"/>
    </row>
    <row r="112" spans="1:6" x14ac:dyDescent="0.3">
      <c r="A112" s="15"/>
      <c r="B112" s="17"/>
      <c r="C112" s="1"/>
      <c r="D112" s="1"/>
      <c r="E112" s="1"/>
      <c r="F112" s="1"/>
    </row>
    <row r="113" spans="1:6" x14ac:dyDescent="0.3">
      <c r="A113" s="11"/>
      <c r="B113" s="20"/>
      <c r="C113" s="12"/>
      <c r="D113" s="12"/>
      <c r="E113" s="1"/>
      <c r="F113" s="1"/>
    </row>
    <row r="114" spans="1:6" x14ac:dyDescent="0.3">
      <c r="A114" s="15"/>
      <c r="B114" s="17"/>
      <c r="C114" s="1"/>
      <c r="D114" s="1"/>
      <c r="E114" s="1"/>
      <c r="F114" s="1"/>
    </row>
    <row r="115" spans="1:6" x14ac:dyDescent="0.3">
      <c r="A115" s="15"/>
      <c r="B115" s="17"/>
      <c r="C115" s="1"/>
      <c r="D115" s="1"/>
      <c r="E115" s="1"/>
      <c r="F115" s="1"/>
    </row>
    <row r="116" spans="1:6" x14ac:dyDescent="0.3">
      <c r="A116" s="15"/>
      <c r="B116" s="17"/>
      <c r="C116" s="1"/>
      <c r="D116" s="1"/>
      <c r="E116" s="1"/>
      <c r="F116" s="1"/>
    </row>
    <row r="117" spans="1:6" x14ac:dyDescent="0.3">
      <c r="A117" s="15"/>
      <c r="B117" s="17"/>
      <c r="C117" s="1"/>
      <c r="D117" s="1"/>
      <c r="E117" s="1"/>
      <c r="F117" s="1"/>
    </row>
    <row r="118" spans="1:6" x14ac:dyDescent="0.3">
      <c r="A118" s="15"/>
      <c r="B118" s="17"/>
      <c r="C118" s="1"/>
      <c r="D118" s="1"/>
      <c r="E118" s="1"/>
      <c r="F118" s="1"/>
    </row>
    <row r="119" spans="1:6" x14ac:dyDescent="0.3">
      <c r="A119" s="15"/>
      <c r="B119" s="17"/>
      <c r="C119" s="1"/>
      <c r="D119" s="1"/>
      <c r="E119" s="1"/>
      <c r="F119" s="1"/>
    </row>
    <row r="120" spans="1:6" x14ac:dyDescent="0.3">
      <c r="A120" s="15"/>
      <c r="B120" s="17"/>
      <c r="C120" s="1"/>
      <c r="D120" s="1"/>
      <c r="E120" s="1"/>
      <c r="F120" s="1"/>
    </row>
    <row r="121" spans="1:6" x14ac:dyDescent="0.3">
      <c r="A121" s="15"/>
      <c r="B121" s="17"/>
      <c r="C121" s="1"/>
      <c r="D121" s="1"/>
      <c r="E121" s="1"/>
      <c r="F121" s="1"/>
    </row>
    <row r="122" spans="1:6" x14ac:dyDescent="0.3">
      <c r="A122" s="11"/>
      <c r="B122" s="20"/>
      <c r="C122" s="12"/>
      <c r="D122" s="12"/>
      <c r="E122" s="1"/>
      <c r="F122" s="1"/>
    </row>
    <row r="123" spans="1:6" x14ac:dyDescent="0.3">
      <c r="A123" s="15"/>
      <c r="B123" s="17"/>
      <c r="C123" s="1"/>
      <c r="D123" s="1"/>
      <c r="E123" s="1"/>
      <c r="F123" s="1"/>
    </row>
    <row r="124" spans="1:6" x14ac:dyDescent="0.3">
      <c r="A124" s="11"/>
      <c r="B124" s="20"/>
      <c r="C124" s="12"/>
      <c r="D124" s="12"/>
      <c r="E124" s="1"/>
      <c r="F124" s="1"/>
    </row>
    <row r="125" spans="1:6" x14ac:dyDescent="0.3">
      <c r="A125" s="11"/>
      <c r="B125" s="20"/>
      <c r="C125" s="12"/>
      <c r="D125" s="12"/>
      <c r="E125" s="1"/>
      <c r="F125" s="1"/>
    </row>
    <row r="126" spans="1:6" x14ac:dyDescent="0.3">
      <c r="A126" s="15"/>
      <c r="B126" s="17"/>
      <c r="C126" s="1"/>
      <c r="D126" s="1"/>
      <c r="E126" s="1"/>
      <c r="F126" s="1"/>
    </row>
    <row r="127" spans="1:6" x14ac:dyDescent="0.3">
      <c r="A127" s="11"/>
      <c r="B127" s="20"/>
      <c r="C127" s="12"/>
      <c r="D127" s="12"/>
      <c r="E127" s="1"/>
      <c r="F127" s="1"/>
    </row>
    <row r="128" spans="1:6" x14ac:dyDescent="0.3">
      <c r="A128" s="11"/>
      <c r="B128" s="20"/>
      <c r="C128" s="12"/>
      <c r="D128" s="12"/>
      <c r="E128" s="1"/>
      <c r="F128" s="1"/>
    </row>
    <row r="129" spans="1:6" x14ac:dyDescent="0.3">
      <c r="A129" s="11"/>
      <c r="B129" s="20"/>
      <c r="C129" s="12"/>
      <c r="D129" s="12"/>
      <c r="E129" s="1"/>
      <c r="F129" s="1"/>
    </row>
    <row r="130" spans="1:6" x14ac:dyDescent="0.3">
      <c r="A130" s="15"/>
      <c r="B130" s="17"/>
      <c r="C130" s="1"/>
      <c r="D130" s="1"/>
      <c r="E130" s="1"/>
      <c r="F130" s="1"/>
    </row>
    <row r="131" spans="1:6" x14ac:dyDescent="0.3">
      <c r="A131" s="15"/>
      <c r="B131" s="17"/>
      <c r="C131" s="1"/>
      <c r="D131" s="1"/>
      <c r="E131" s="1"/>
      <c r="F131" s="1"/>
    </row>
    <row r="132" spans="1:6" x14ac:dyDescent="0.3">
      <c r="A132" s="15"/>
      <c r="B132" s="17"/>
      <c r="C132" s="1"/>
      <c r="D132" s="1"/>
      <c r="E132" s="1"/>
      <c r="F132" s="1"/>
    </row>
    <row r="133" spans="1:6" x14ac:dyDescent="0.3">
      <c r="A133" s="15"/>
      <c r="B133" s="17"/>
      <c r="C133" s="1"/>
      <c r="D133" s="1"/>
      <c r="E133" s="1"/>
      <c r="F133" s="1"/>
    </row>
    <row r="134" spans="1:6" x14ac:dyDescent="0.3">
      <c r="A134" s="15"/>
      <c r="B134" s="17"/>
      <c r="C134" s="1"/>
      <c r="D134" s="1"/>
      <c r="E134" s="1"/>
      <c r="F134" s="1"/>
    </row>
    <row r="135" spans="1:6" x14ac:dyDescent="0.3">
      <c r="A135" s="15"/>
      <c r="B135" s="17"/>
      <c r="C135" s="1"/>
      <c r="D135" s="1"/>
      <c r="E135" s="1"/>
      <c r="F135" s="1"/>
    </row>
    <row r="136" spans="1:6" x14ac:dyDescent="0.3">
      <c r="A136" s="15"/>
      <c r="B136" s="17"/>
      <c r="C136" s="1"/>
      <c r="D136" s="1"/>
      <c r="E136" s="1"/>
      <c r="F136" s="1"/>
    </row>
    <row r="137" spans="1:6" x14ac:dyDescent="0.3">
      <c r="A137" s="15"/>
      <c r="B137" s="17"/>
      <c r="C137" s="1"/>
      <c r="D137" s="1"/>
      <c r="E137" s="1"/>
      <c r="F137" s="1"/>
    </row>
    <row r="138" spans="1:6" x14ac:dyDescent="0.3">
      <c r="A138" s="15"/>
      <c r="B138" s="17"/>
      <c r="C138" s="1"/>
      <c r="D138" s="1"/>
      <c r="E138" s="1"/>
      <c r="F138" s="1"/>
    </row>
    <row r="139" spans="1:6" x14ac:dyDescent="0.3">
      <c r="A139" s="15"/>
      <c r="B139" s="17"/>
      <c r="C139" s="1"/>
      <c r="D139" s="1"/>
      <c r="E139" s="1"/>
      <c r="F139" s="1"/>
    </row>
    <row r="140" spans="1:6" x14ac:dyDescent="0.3">
      <c r="A140" s="15"/>
      <c r="B140" s="17"/>
      <c r="C140" s="1"/>
      <c r="D140" s="1"/>
      <c r="E140" s="1"/>
      <c r="F140" s="1"/>
    </row>
    <row r="141" spans="1:6" x14ac:dyDescent="0.3">
      <c r="A141" s="15"/>
      <c r="B141" s="17"/>
      <c r="C141" s="1"/>
      <c r="D141" s="1"/>
      <c r="E141" s="1"/>
      <c r="F141" s="1"/>
    </row>
    <row r="142" spans="1:6" x14ac:dyDescent="0.3">
      <c r="A142" s="11"/>
      <c r="B142" s="20"/>
      <c r="C142" s="12"/>
      <c r="D142" s="12"/>
      <c r="E142" s="1"/>
      <c r="F142" s="1"/>
    </row>
    <row r="143" spans="1:6" x14ac:dyDescent="0.3">
      <c r="A143" s="15"/>
      <c r="B143" s="17"/>
      <c r="C143" s="1"/>
      <c r="D143" s="1"/>
      <c r="E143" s="1"/>
      <c r="F143" s="1"/>
    </row>
    <row r="144" spans="1:6" x14ac:dyDescent="0.3">
      <c r="A144" s="11"/>
      <c r="B144" s="20"/>
      <c r="C144" s="12"/>
      <c r="D144" s="12"/>
      <c r="E144" s="1"/>
      <c r="F144" s="1"/>
    </row>
    <row r="145" spans="1:6" x14ac:dyDescent="0.3">
      <c r="A145" s="10"/>
      <c r="B145" s="17"/>
      <c r="C145" s="1"/>
      <c r="D145" s="1"/>
      <c r="E145" s="1"/>
      <c r="F145" s="1"/>
    </row>
    <row r="146" spans="1:6" x14ac:dyDescent="0.3">
      <c r="A146" s="11"/>
      <c r="B146" s="20"/>
      <c r="C146" s="12"/>
      <c r="D146" s="12"/>
      <c r="E146" s="1"/>
      <c r="F146" s="1"/>
    </row>
    <row r="147" spans="1:6" x14ac:dyDescent="0.3">
      <c r="A147" s="11"/>
      <c r="B147" s="20"/>
      <c r="C147" s="12"/>
      <c r="D147" s="12"/>
      <c r="E147" s="1"/>
      <c r="F147" s="1"/>
    </row>
    <row r="148" spans="1:6" x14ac:dyDescent="0.3">
      <c r="A148" s="15"/>
      <c r="B148" s="17"/>
      <c r="C148" s="1"/>
      <c r="D148" s="1"/>
      <c r="E148" s="1"/>
      <c r="F148" s="1"/>
    </row>
    <row r="149" spans="1:6" x14ac:dyDescent="0.3">
      <c r="A149" s="15"/>
      <c r="B149" s="17"/>
      <c r="C149" s="1"/>
      <c r="D149" s="1"/>
      <c r="E149" s="1"/>
      <c r="F149" s="1"/>
    </row>
    <row r="150" spans="1:6" x14ac:dyDescent="0.3">
      <c r="A150" s="15"/>
      <c r="B150" s="17"/>
      <c r="C150" s="1"/>
      <c r="D150" s="1"/>
      <c r="E150" s="1"/>
      <c r="F150" s="1"/>
    </row>
    <row r="151" spans="1:6" x14ac:dyDescent="0.3">
      <c r="A151" s="13"/>
      <c r="B151" s="17"/>
      <c r="C151" s="1"/>
      <c r="D151" s="1"/>
      <c r="E151" s="1"/>
      <c r="F151" s="1"/>
    </row>
    <row r="152" spans="1:6" x14ac:dyDescent="0.3">
      <c r="A152" s="15"/>
      <c r="B152" s="17"/>
      <c r="C152" s="1"/>
      <c r="D152" s="1"/>
      <c r="E152" s="1"/>
      <c r="F152" s="1"/>
    </row>
    <row r="153" spans="1:6" x14ac:dyDescent="0.3">
      <c r="A153" s="15"/>
      <c r="B153" s="17"/>
      <c r="C153" s="1"/>
      <c r="D153" s="1"/>
      <c r="E153" s="1"/>
      <c r="F153" s="1"/>
    </row>
    <row r="154" spans="1:6" x14ac:dyDescent="0.3">
      <c r="A154" s="11"/>
      <c r="B154" s="20"/>
      <c r="C154" s="12"/>
      <c r="D154" s="12"/>
      <c r="E154" s="1"/>
      <c r="F154" s="1"/>
    </row>
    <row r="155" spans="1:6" x14ac:dyDescent="0.3">
      <c r="A155" s="11"/>
      <c r="B155" s="20"/>
      <c r="C155" s="12"/>
      <c r="D155" s="12"/>
      <c r="E155" s="1"/>
      <c r="F155" s="1"/>
    </row>
    <row r="156" spans="1:6" x14ac:dyDescent="0.3">
      <c r="A156" s="15"/>
      <c r="B156" s="17"/>
      <c r="C156" s="1"/>
      <c r="D156" s="1"/>
      <c r="E156" s="1"/>
      <c r="F156" s="1"/>
    </row>
    <row r="157" spans="1:6" x14ac:dyDescent="0.3">
      <c r="A157" s="15"/>
      <c r="B157" s="17"/>
      <c r="C157" s="1"/>
      <c r="D157" s="1"/>
      <c r="E157" s="1"/>
      <c r="F157" s="1"/>
    </row>
    <row r="158" spans="1:6" x14ac:dyDescent="0.3">
      <c r="A158" s="11"/>
      <c r="B158" s="20"/>
      <c r="C158" s="12"/>
      <c r="D158" s="12"/>
      <c r="E158" s="1"/>
      <c r="F158" s="1"/>
    </row>
    <row r="159" spans="1:6" x14ac:dyDescent="0.3">
      <c r="A159" s="15"/>
      <c r="B159" s="17"/>
      <c r="C159" s="1"/>
      <c r="D159" s="1"/>
      <c r="E159" s="1"/>
      <c r="F159" s="1"/>
    </row>
    <row r="160" spans="1:6" x14ac:dyDescent="0.3">
      <c r="A160" s="11"/>
      <c r="B160" s="20"/>
      <c r="C160" s="12"/>
      <c r="D160" s="12"/>
      <c r="E160" s="1"/>
      <c r="F160" s="1"/>
    </row>
    <row r="161" spans="1:6" x14ac:dyDescent="0.3">
      <c r="A161" s="15"/>
      <c r="B161" s="17"/>
      <c r="C161" s="1"/>
      <c r="D161" s="1"/>
      <c r="E161" s="1"/>
      <c r="F161" s="1"/>
    </row>
    <row r="162" spans="1:6" x14ac:dyDescent="0.3">
      <c r="A162" s="13"/>
      <c r="B162" s="17"/>
      <c r="C162" s="1"/>
      <c r="D162" s="1"/>
      <c r="E162" s="1"/>
      <c r="F162" s="1"/>
    </row>
    <row r="163" spans="1:6" x14ac:dyDescent="0.3">
      <c r="A163" s="15"/>
      <c r="B163" s="17"/>
      <c r="C163" s="1"/>
      <c r="D163" s="1"/>
      <c r="E163" s="1"/>
      <c r="F163" s="1"/>
    </row>
    <row r="164" spans="1:6" x14ac:dyDescent="0.3">
      <c r="A164" s="15"/>
      <c r="B164" s="17"/>
      <c r="C164" s="1"/>
      <c r="D164" s="1"/>
      <c r="E164" s="1"/>
      <c r="F164" s="1"/>
    </row>
    <row r="165" spans="1:6" x14ac:dyDescent="0.3">
      <c r="A165" s="13"/>
      <c r="B165" s="17"/>
      <c r="C165" s="1"/>
      <c r="D165" s="1"/>
      <c r="E165" s="1"/>
      <c r="F165" s="1"/>
    </row>
    <row r="166" spans="1:6" x14ac:dyDescent="0.3">
      <c r="A166" s="11"/>
      <c r="B166" s="20"/>
      <c r="C166" s="12"/>
      <c r="D166" s="12"/>
      <c r="E166" s="1"/>
      <c r="F166" s="1"/>
    </row>
    <row r="167" spans="1:6" x14ac:dyDescent="0.3">
      <c r="A167" s="11"/>
      <c r="B167" s="20"/>
      <c r="C167" s="12"/>
      <c r="D167" s="12"/>
      <c r="E167" s="1"/>
      <c r="F167" s="1"/>
    </row>
    <row r="168" spans="1:6" x14ac:dyDescent="0.3">
      <c r="A168" s="11"/>
      <c r="B168" s="20"/>
      <c r="C168" s="12"/>
      <c r="D168" s="12"/>
      <c r="E168" s="1"/>
      <c r="F168" s="1"/>
    </row>
    <row r="169" spans="1:6" x14ac:dyDescent="0.3">
      <c r="A169" s="13"/>
      <c r="B169" s="17"/>
      <c r="C169" s="1"/>
      <c r="D169" s="1"/>
      <c r="E169" s="1"/>
      <c r="F169" s="1"/>
    </row>
    <row r="170" spans="1:6" x14ac:dyDescent="0.3">
      <c r="A170" s="11"/>
      <c r="B170" s="20"/>
      <c r="C170" s="12"/>
      <c r="D170" s="12"/>
      <c r="E170" s="1"/>
      <c r="F170" s="1"/>
    </row>
    <row r="171" spans="1:6" x14ac:dyDescent="0.3">
      <c r="A171" s="15"/>
      <c r="B171" s="17"/>
      <c r="C171" s="1"/>
      <c r="D171" s="1"/>
      <c r="E171" s="1"/>
      <c r="F171" s="1"/>
    </row>
    <row r="172" spans="1:6" x14ac:dyDescent="0.3">
      <c r="A172" s="11"/>
      <c r="B172" s="20"/>
      <c r="C172" s="12"/>
      <c r="D172" s="12"/>
      <c r="E172" s="1"/>
      <c r="F172" s="1"/>
    </row>
    <row r="173" spans="1:6" x14ac:dyDescent="0.3">
      <c r="A173" s="15"/>
      <c r="B173" s="17"/>
      <c r="C173" s="1"/>
      <c r="D173" s="1"/>
      <c r="E173" s="1"/>
      <c r="F173" s="1"/>
    </row>
    <row r="174" spans="1:6" x14ac:dyDescent="0.3">
      <c r="A174" s="15"/>
      <c r="B174" s="17"/>
      <c r="C174" s="1"/>
      <c r="D174" s="1"/>
      <c r="E174" s="1"/>
      <c r="F174" s="1"/>
    </row>
    <row r="175" spans="1:6" x14ac:dyDescent="0.3">
      <c r="A175" s="15"/>
      <c r="B175" s="17"/>
      <c r="C175" s="1"/>
      <c r="D175" s="1"/>
      <c r="E175" s="1"/>
      <c r="F175" s="1"/>
    </row>
    <row r="176" spans="1:6" x14ac:dyDescent="0.3">
      <c r="A176" s="15"/>
      <c r="B176" s="17"/>
      <c r="C176" s="1"/>
      <c r="D176" s="1"/>
      <c r="E176" s="1"/>
      <c r="F176" s="1"/>
    </row>
    <row r="177" spans="1:6" x14ac:dyDescent="0.3">
      <c r="A177" s="15"/>
      <c r="B177" s="17"/>
      <c r="C177" s="1"/>
      <c r="D177" s="1"/>
      <c r="E177" s="1"/>
      <c r="F177" s="1"/>
    </row>
    <row r="178" spans="1:6" x14ac:dyDescent="0.3">
      <c r="A178" s="11"/>
      <c r="B178" s="20"/>
      <c r="C178" s="12"/>
      <c r="D178" s="12"/>
      <c r="E178" s="1"/>
      <c r="F178" s="1"/>
    </row>
    <row r="179" spans="1:6" x14ac:dyDescent="0.3">
      <c r="A179" s="11"/>
      <c r="B179" s="20"/>
      <c r="C179" s="12"/>
      <c r="D179" s="12"/>
      <c r="E179" s="1"/>
      <c r="F179" s="1"/>
    </row>
    <row r="180" spans="1:6" x14ac:dyDescent="0.3">
      <c r="A180" s="15"/>
      <c r="B180" s="17"/>
      <c r="C180" s="1"/>
      <c r="D180" s="1"/>
      <c r="E180" s="1"/>
      <c r="F180" s="1"/>
    </row>
    <row r="181" spans="1:6" x14ac:dyDescent="0.3">
      <c r="A181" s="15"/>
      <c r="B181" s="17"/>
      <c r="C181" s="1"/>
      <c r="D181" s="1"/>
      <c r="E181" s="1"/>
      <c r="F181" s="1"/>
    </row>
    <row r="182" spans="1:6" x14ac:dyDescent="0.3">
      <c r="A182" s="15"/>
      <c r="B182" s="17"/>
      <c r="C182" s="1"/>
      <c r="D182" s="1"/>
      <c r="E182" s="1"/>
      <c r="F182" s="1"/>
    </row>
    <row r="183" spans="1:6" x14ac:dyDescent="0.3">
      <c r="A183" s="11"/>
      <c r="B183" s="20"/>
      <c r="C183" s="12"/>
      <c r="D183" s="12"/>
      <c r="E183" s="1"/>
      <c r="F183" s="1"/>
    </row>
    <row r="184" spans="1:6" x14ac:dyDescent="0.3">
      <c r="A184" s="15"/>
      <c r="B184" s="17"/>
      <c r="C184" s="1"/>
      <c r="D184" s="1"/>
      <c r="E184" s="1"/>
      <c r="F184" s="1"/>
    </row>
    <row r="185" spans="1:6" x14ac:dyDescent="0.3">
      <c r="A185" s="11"/>
      <c r="B185" s="20"/>
      <c r="C185" s="12"/>
      <c r="D185" s="12"/>
      <c r="E185" s="1"/>
      <c r="F185" s="1"/>
    </row>
    <row r="186" spans="1:6" x14ac:dyDescent="0.3">
      <c r="A186" s="13"/>
      <c r="B186" s="17"/>
      <c r="C186" s="1"/>
      <c r="D186" s="1"/>
      <c r="E186" s="1"/>
      <c r="F186" s="1"/>
    </row>
    <row r="187" spans="1:6" x14ac:dyDescent="0.3">
      <c r="A187" s="15"/>
      <c r="B187" s="17"/>
      <c r="C187" s="1"/>
      <c r="D187" s="1"/>
      <c r="E187" s="1"/>
      <c r="F187" s="1"/>
    </row>
    <row r="188" spans="1:6" x14ac:dyDescent="0.3">
      <c r="A188" s="11"/>
      <c r="B188" s="20"/>
      <c r="C188" s="12"/>
      <c r="D188" s="12"/>
      <c r="E188" s="1"/>
      <c r="F188" s="1"/>
    </row>
    <row r="189" spans="1:6" x14ac:dyDescent="0.3">
      <c r="A189" s="11"/>
      <c r="B189" s="20"/>
      <c r="C189" s="12"/>
      <c r="D189" s="12"/>
      <c r="E189" s="1"/>
      <c r="F189" s="1"/>
    </row>
    <row r="190" spans="1:6" x14ac:dyDescent="0.3">
      <c r="A190" s="15"/>
      <c r="B190" s="17"/>
      <c r="C190" s="1"/>
      <c r="D190" s="1"/>
      <c r="E190" s="1"/>
      <c r="F190" s="1"/>
    </row>
    <row r="191" spans="1:6" x14ac:dyDescent="0.3">
      <c r="A191" s="15"/>
      <c r="B191" s="17"/>
      <c r="C191" s="1"/>
      <c r="D191" s="1"/>
      <c r="E191" s="1"/>
      <c r="F191" s="1"/>
    </row>
    <row r="192" spans="1:6" x14ac:dyDescent="0.3">
      <c r="A192" s="11"/>
      <c r="B192" s="20"/>
      <c r="C192" s="12"/>
      <c r="D192" s="12"/>
      <c r="E192" s="1"/>
      <c r="F192" s="1"/>
    </row>
    <row r="193" spans="1:6" x14ac:dyDescent="0.3">
      <c r="A193" s="13"/>
      <c r="B193" s="17"/>
      <c r="C193" s="1"/>
      <c r="D193" s="1"/>
      <c r="E193" s="1"/>
      <c r="F193" s="1"/>
    </row>
    <row r="194" spans="1:6" x14ac:dyDescent="0.3">
      <c r="A194" s="11"/>
      <c r="B194" s="20"/>
      <c r="C194" s="12"/>
      <c r="D194" s="12"/>
      <c r="E194" s="1"/>
      <c r="F194" s="1"/>
    </row>
    <row r="195" spans="1:6" x14ac:dyDescent="0.3">
      <c r="A195" s="15"/>
      <c r="B195" s="17"/>
      <c r="C195" s="1"/>
      <c r="D195" s="1"/>
      <c r="E195" s="1"/>
      <c r="F195" s="1"/>
    </row>
    <row r="196" spans="1:6" x14ac:dyDescent="0.3">
      <c r="A196" s="15"/>
      <c r="B196" s="17"/>
      <c r="C196" s="1"/>
      <c r="D196" s="1"/>
      <c r="E196" s="1"/>
      <c r="F196" s="1"/>
    </row>
    <row r="197" spans="1:6" x14ac:dyDescent="0.3">
      <c r="A197" s="15"/>
      <c r="B197" s="17"/>
      <c r="C197" s="1"/>
      <c r="D197" s="1"/>
      <c r="E197" s="1"/>
      <c r="F197" s="1"/>
    </row>
    <row r="198" spans="1:6" x14ac:dyDescent="0.3">
      <c r="A198" s="11"/>
      <c r="B198" s="20"/>
      <c r="C198" s="12"/>
      <c r="D198" s="12"/>
      <c r="E198" s="1"/>
      <c r="F198" s="1"/>
    </row>
    <row r="199" spans="1:6" x14ac:dyDescent="0.3">
      <c r="A199" s="13"/>
      <c r="B199" s="17"/>
      <c r="C199" s="1"/>
      <c r="D199" s="1"/>
      <c r="E199" s="1"/>
      <c r="F199" s="1"/>
    </row>
    <row r="200" spans="1:6" x14ac:dyDescent="0.3">
      <c r="A200" s="13"/>
      <c r="B200" s="17"/>
      <c r="C200" s="1"/>
      <c r="D200" s="1"/>
      <c r="E200" s="1"/>
      <c r="F200" s="1"/>
    </row>
    <row r="201" spans="1:6" x14ac:dyDescent="0.3">
      <c r="A201" s="15"/>
      <c r="B201" s="17"/>
      <c r="C201" s="1"/>
      <c r="D201" s="1"/>
      <c r="E201" s="1"/>
      <c r="F201" s="1"/>
    </row>
    <row r="202" spans="1:6" x14ac:dyDescent="0.3">
      <c r="A202" s="15"/>
      <c r="B202" s="17"/>
      <c r="C202" s="1"/>
      <c r="D202" s="1"/>
      <c r="E202" s="1"/>
      <c r="F202" s="1"/>
    </row>
    <row r="203" spans="1:6" x14ac:dyDescent="0.3">
      <c r="A203" s="15"/>
      <c r="B203" s="17"/>
      <c r="C203" s="1"/>
      <c r="D203" s="1"/>
      <c r="E203" s="1"/>
      <c r="F203" s="1"/>
    </row>
    <row r="204" spans="1:6" x14ac:dyDescent="0.3">
      <c r="A204" s="11"/>
      <c r="B204" s="20"/>
      <c r="C204" s="12"/>
      <c r="D204" s="12"/>
      <c r="E204" s="1"/>
      <c r="F204" s="1"/>
    </row>
    <row r="205" spans="1:6" x14ac:dyDescent="0.3">
      <c r="A205" s="15"/>
      <c r="B205" s="17"/>
      <c r="C205" s="1"/>
      <c r="D205" s="1"/>
      <c r="E205" s="1"/>
      <c r="F205" s="1"/>
    </row>
    <row r="206" spans="1:6" x14ac:dyDescent="0.3">
      <c r="A206" s="15"/>
      <c r="B206" s="17"/>
      <c r="C206" s="1"/>
      <c r="D206" s="1"/>
      <c r="E206" s="1"/>
      <c r="F206" s="1"/>
    </row>
    <row r="207" spans="1:6" x14ac:dyDescent="0.3">
      <c r="A207" s="15"/>
      <c r="B207" s="17"/>
      <c r="C207" s="1"/>
      <c r="D207" s="1"/>
      <c r="E207" s="1"/>
      <c r="F207" s="1"/>
    </row>
    <row r="208" spans="1:6" x14ac:dyDescent="0.3">
      <c r="A208" s="11"/>
      <c r="B208" s="20"/>
      <c r="C208" s="12"/>
      <c r="D208" s="12"/>
      <c r="E208" s="1"/>
      <c r="F208" s="1"/>
    </row>
    <row r="209" spans="1:6" x14ac:dyDescent="0.3">
      <c r="A209" s="15"/>
      <c r="B209" s="17"/>
      <c r="C209" s="1"/>
      <c r="D209" s="1"/>
      <c r="E209" s="1"/>
      <c r="F209" s="1"/>
    </row>
    <row r="210" spans="1:6" x14ac:dyDescent="0.3">
      <c r="A210" s="11"/>
      <c r="B210" s="20"/>
      <c r="C210" s="12"/>
      <c r="D210" s="12"/>
      <c r="E210" s="1"/>
      <c r="F210" s="1"/>
    </row>
    <row r="211" spans="1:6" x14ac:dyDescent="0.3">
      <c r="A211" s="15"/>
      <c r="B211" s="17"/>
      <c r="C211" s="1"/>
      <c r="D211" s="1"/>
      <c r="E211" s="1"/>
      <c r="F211" s="1"/>
    </row>
    <row r="212" spans="1:6" x14ac:dyDescent="0.3">
      <c r="A212" s="15"/>
      <c r="B212" s="17"/>
      <c r="C212" s="1"/>
      <c r="D212" s="1"/>
      <c r="E212" s="1"/>
      <c r="F212" s="1"/>
    </row>
    <row r="213" spans="1:6" x14ac:dyDescent="0.3">
      <c r="A213" s="11"/>
      <c r="B213" s="20"/>
      <c r="C213" s="12"/>
      <c r="D213" s="12"/>
      <c r="E213" s="1"/>
      <c r="F213" s="1"/>
    </row>
    <row r="214" spans="1:6" x14ac:dyDescent="0.3">
      <c r="A214" s="15"/>
      <c r="B214" s="17"/>
      <c r="C214" s="1"/>
      <c r="D214" s="1"/>
      <c r="E214" s="1"/>
      <c r="F214" s="1"/>
    </row>
    <row r="215" spans="1:6" x14ac:dyDescent="0.3">
      <c r="A215" s="15"/>
      <c r="B215" s="17"/>
      <c r="C215" s="1"/>
      <c r="D215" s="1"/>
      <c r="E215" s="1"/>
      <c r="F215" s="1"/>
    </row>
    <row r="216" spans="1:6" x14ac:dyDescent="0.3">
      <c r="A216" s="11"/>
      <c r="B216" s="20"/>
      <c r="C216" s="12"/>
      <c r="D216" s="12"/>
      <c r="E216" s="1"/>
      <c r="F216" s="1"/>
    </row>
    <row r="217" spans="1:6" x14ac:dyDescent="0.3">
      <c r="A217" s="11"/>
      <c r="B217" s="20"/>
      <c r="C217" s="12"/>
      <c r="D217" s="12"/>
      <c r="E217" s="1"/>
      <c r="F217" s="1"/>
    </row>
    <row r="218" spans="1:6" x14ac:dyDescent="0.3">
      <c r="A218" s="11"/>
      <c r="B218" s="20"/>
      <c r="C218" s="12"/>
      <c r="D218" s="12"/>
      <c r="E218" s="1"/>
      <c r="F218" s="1"/>
    </row>
    <row r="219" spans="1:6" x14ac:dyDescent="0.3">
      <c r="A219" s="15"/>
      <c r="B219" s="17"/>
      <c r="C219" s="1"/>
      <c r="D219" s="1"/>
      <c r="E219" s="1"/>
      <c r="F219" s="1"/>
    </row>
    <row r="220" spans="1:6" x14ac:dyDescent="0.3">
      <c r="A220" s="11"/>
      <c r="B220" s="20"/>
      <c r="C220" s="12"/>
      <c r="D220" s="12"/>
      <c r="E220" s="1"/>
      <c r="F220" s="1"/>
    </row>
    <row r="221" spans="1:6" x14ac:dyDescent="0.3">
      <c r="A221" s="11"/>
      <c r="B221" s="20"/>
      <c r="C221" s="12"/>
      <c r="D221" s="12"/>
      <c r="E221" s="1"/>
      <c r="F221" s="1"/>
    </row>
    <row r="222" spans="1:6" x14ac:dyDescent="0.3">
      <c r="A222" s="11"/>
      <c r="B222" s="20"/>
      <c r="C222" s="12"/>
      <c r="D222" s="12"/>
      <c r="E222" s="1"/>
      <c r="F222" s="1"/>
    </row>
    <row r="223" spans="1:6" x14ac:dyDescent="0.3">
      <c r="A223" s="15"/>
      <c r="B223" s="17"/>
      <c r="C223" s="1"/>
      <c r="D223" s="1"/>
      <c r="E223" s="1"/>
      <c r="F223" s="1"/>
    </row>
    <row r="224" spans="1:6" x14ac:dyDescent="0.3">
      <c r="A224" s="15"/>
      <c r="B224" s="17"/>
      <c r="C224" s="1"/>
      <c r="D224" s="1"/>
      <c r="E224" s="1"/>
      <c r="F224" s="1"/>
    </row>
    <row r="225" spans="1:6" x14ac:dyDescent="0.3">
      <c r="A225" s="15"/>
      <c r="B225" s="17"/>
      <c r="C225" s="1"/>
      <c r="D225" s="1"/>
      <c r="E225" s="1"/>
      <c r="F225" s="1"/>
    </row>
    <row r="226" spans="1:6" x14ac:dyDescent="0.3">
      <c r="A226" s="15"/>
      <c r="B226" s="17"/>
      <c r="C226" s="1"/>
      <c r="D226" s="1"/>
      <c r="E226" s="1"/>
      <c r="F226" s="1"/>
    </row>
    <row r="227" spans="1:6" x14ac:dyDescent="0.3">
      <c r="A227" s="15"/>
      <c r="B227" s="17"/>
      <c r="C227" s="1"/>
      <c r="D227" s="1"/>
      <c r="E227" s="1"/>
      <c r="F227" s="1"/>
    </row>
    <row r="228" spans="1:6" x14ac:dyDescent="0.3">
      <c r="A228" s="11"/>
      <c r="B228" s="20"/>
      <c r="C228" s="12"/>
      <c r="D228" s="12"/>
      <c r="E228" s="1"/>
      <c r="F228" s="1"/>
    </row>
    <row r="229" spans="1:6" x14ac:dyDescent="0.3">
      <c r="A229" s="11"/>
      <c r="B229" s="20"/>
      <c r="C229" s="12"/>
      <c r="D229" s="12"/>
      <c r="E229" s="1"/>
      <c r="F229" s="1"/>
    </row>
    <row r="230" spans="1:6" x14ac:dyDescent="0.3">
      <c r="A230" s="11"/>
      <c r="B230" s="20"/>
      <c r="C230" s="12"/>
      <c r="D230" s="12"/>
      <c r="E230" s="1"/>
      <c r="F230" s="1"/>
    </row>
    <row r="231" spans="1:6" x14ac:dyDescent="0.3">
      <c r="A231" s="11"/>
      <c r="B231" s="20"/>
      <c r="C231" s="12"/>
      <c r="D231" s="12"/>
      <c r="E231" s="1"/>
      <c r="F231" s="1"/>
    </row>
    <row r="232" spans="1:6" x14ac:dyDescent="0.3">
      <c r="A232" s="11"/>
      <c r="B232" s="20"/>
      <c r="C232" s="12"/>
      <c r="D232" s="12"/>
      <c r="E232" s="1"/>
      <c r="F232" s="1"/>
    </row>
    <row r="233" spans="1:6" x14ac:dyDescent="0.3">
      <c r="A233" s="15"/>
      <c r="B233" s="17"/>
      <c r="C233" s="1"/>
      <c r="D233" s="1"/>
      <c r="E233" s="1"/>
      <c r="F233" s="1"/>
    </row>
    <row r="234" spans="1:6" x14ac:dyDescent="0.3">
      <c r="A234" s="11"/>
      <c r="B234" s="20"/>
      <c r="C234" s="12"/>
      <c r="D234" s="12"/>
      <c r="E234" s="1"/>
      <c r="F234" s="1"/>
    </row>
    <row r="235" spans="1:6" x14ac:dyDescent="0.3">
      <c r="A235" s="13"/>
      <c r="B235" s="17"/>
      <c r="C235" s="1"/>
      <c r="D235" s="1"/>
      <c r="E235" s="1"/>
      <c r="F235" s="1"/>
    </row>
    <row r="236" spans="1:6" x14ac:dyDescent="0.3">
      <c r="A236" s="11"/>
      <c r="B236" s="20"/>
      <c r="C236" s="12"/>
      <c r="D236" s="12"/>
      <c r="E236" s="1"/>
      <c r="F236" s="1"/>
    </row>
    <row r="237" spans="1:6" x14ac:dyDescent="0.3">
      <c r="A237" s="15"/>
      <c r="B237" s="17"/>
      <c r="C237" s="1"/>
      <c r="D237" s="1"/>
      <c r="E237" s="1"/>
      <c r="F237" s="1"/>
    </row>
    <row r="238" spans="1:6" x14ac:dyDescent="0.3">
      <c r="A238" s="15"/>
      <c r="B238" s="17"/>
      <c r="C238" s="1"/>
      <c r="D238" s="1"/>
      <c r="E238" s="1"/>
      <c r="F238" s="1"/>
    </row>
    <row r="239" spans="1:6" x14ac:dyDescent="0.3">
      <c r="A239" s="11"/>
      <c r="B239" s="20"/>
      <c r="C239" s="12"/>
      <c r="D239" s="12"/>
      <c r="E239" s="1"/>
      <c r="F239" s="1"/>
    </row>
    <row r="240" spans="1:6" x14ac:dyDescent="0.3">
      <c r="A240" s="15"/>
      <c r="B240" s="17"/>
      <c r="C240" s="1"/>
      <c r="D240" s="1"/>
      <c r="E240" s="1"/>
      <c r="F240" s="1"/>
    </row>
    <row r="241" spans="1:6" x14ac:dyDescent="0.3">
      <c r="A241" s="15"/>
      <c r="B241" s="17"/>
      <c r="C241" s="1"/>
      <c r="D241" s="1"/>
      <c r="E241" s="1"/>
      <c r="F241" s="1"/>
    </row>
    <row r="242" spans="1:6" x14ac:dyDescent="0.3">
      <c r="A242" s="13"/>
      <c r="B242" s="17"/>
      <c r="C242" s="1"/>
      <c r="D242" s="1"/>
      <c r="E242" s="1"/>
      <c r="F242" s="1"/>
    </row>
    <row r="243" spans="1:6" x14ac:dyDescent="0.3">
      <c r="A243" s="15"/>
      <c r="B243" s="17"/>
      <c r="C243" s="1"/>
      <c r="D243" s="1"/>
      <c r="E243" s="1"/>
      <c r="F243" s="1"/>
    </row>
    <row r="244" spans="1:6" x14ac:dyDescent="0.3">
      <c r="A244" s="15"/>
      <c r="B244" s="17"/>
      <c r="C244" s="1"/>
      <c r="D244" s="1"/>
      <c r="E244" s="1"/>
      <c r="F244" s="1"/>
    </row>
    <row r="245" spans="1:6" x14ac:dyDescent="0.3">
      <c r="A245" s="15"/>
      <c r="B245" s="17"/>
      <c r="C245" s="1"/>
      <c r="D245" s="1"/>
      <c r="E245" s="1"/>
      <c r="F245" s="1"/>
    </row>
    <row r="246" spans="1:6" x14ac:dyDescent="0.3">
      <c r="A246" s="13"/>
      <c r="B246" s="17"/>
      <c r="C246" s="1"/>
      <c r="D246" s="1"/>
      <c r="E246" s="1"/>
      <c r="F246" s="1"/>
    </row>
    <row r="247" spans="1:6" x14ac:dyDescent="0.3">
      <c r="A247" s="13"/>
      <c r="B247" s="17"/>
      <c r="C247" s="1"/>
      <c r="D247" s="1"/>
      <c r="E247" s="1"/>
      <c r="F247" s="1"/>
    </row>
    <row r="248" spans="1:6" x14ac:dyDescent="0.3">
      <c r="A248" s="15"/>
      <c r="B248" s="17"/>
      <c r="C248" s="1"/>
      <c r="D248" s="1"/>
      <c r="E248" s="1"/>
      <c r="F248" s="1"/>
    </row>
    <row r="249" spans="1:6" x14ac:dyDescent="0.3">
      <c r="A249" s="15"/>
      <c r="B249" s="17"/>
      <c r="C249" s="1"/>
      <c r="D249" s="1"/>
      <c r="E249" s="1"/>
      <c r="F249" s="1"/>
    </row>
    <row r="250" spans="1:6" x14ac:dyDescent="0.3">
      <c r="A250" s="15"/>
      <c r="B250" s="17"/>
      <c r="C250" s="1"/>
      <c r="D250" s="1"/>
      <c r="E250" s="1"/>
      <c r="F250" s="1"/>
    </row>
    <row r="251" spans="1:6" x14ac:dyDescent="0.3">
      <c r="A251" s="11"/>
      <c r="B251" s="20"/>
      <c r="C251" s="12"/>
      <c r="D251" s="12"/>
      <c r="E251" s="1"/>
      <c r="F251" s="1"/>
    </row>
    <row r="252" spans="1:6" x14ac:dyDescent="0.3">
      <c r="A252" s="15"/>
      <c r="B252" s="17"/>
      <c r="C252" s="1"/>
      <c r="D252" s="1"/>
      <c r="E252" s="1"/>
      <c r="F252" s="1"/>
    </row>
    <row r="253" spans="1:6" x14ac:dyDescent="0.3">
      <c r="A253" s="13"/>
      <c r="B253" s="17"/>
      <c r="C253" s="1"/>
      <c r="D253" s="1"/>
      <c r="E253" s="1"/>
      <c r="F253" s="1"/>
    </row>
    <row r="254" spans="1:6" x14ac:dyDescent="0.3">
      <c r="A254" s="11"/>
      <c r="B254" s="20"/>
      <c r="C254" s="12"/>
      <c r="D254" s="12"/>
      <c r="E254" s="1"/>
      <c r="F254" s="1"/>
    </row>
    <row r="255" spans="1:6" x14ac:dyDescent="0.3">
      <c r="A255" s="11"/>
      <c r="B255" s="20"/>
      <c r="C255" s="12"/>
      <c r="D255" s="12"/>
      <c r="E255" s="1"/>
      <c r="F255" s="1"/>
    </row>
    <row r="256" spans="1:6" x14ac:dyDescent="0.3">
      <c r="A256" s="15"/>
      <c r="B256" s="17"/>
      <c r="C256" s="1"/>
      <c r="D256" s="1"/>
      <c r="E256" s="1"/>
      <c r="F256" s="1"/>
    </row>
    <row r="257" spans="1:6" x14ac:dyDescent="0.3">
      <c r="A257" s="11"/>
      <c r="B257" s="20"/>
      <c r="C257" s="12"/>
      <c r="D257" s="12"/>
      <c r="E257" s="1"/>
      <c r="F257" s="1"/>
    </row>
    <row r="258" spans="1:6" x14ac:dyDescent="0.3">
      <c r="A258" s="15"/>
      <c r="B258" s="17"/>
      <c r="C258" s="1"/>
      <c r="D258" s="1"/>
      <c r="E258" s="1"/>
      <c r="F258" s="1"/>
    </row>
    <row r="259" spans="1:6" x14ac:dyDescent="0.3">
      <c r="A259" s="15"/>
      <c r="B259" s="17"/>
      <c r="C259" s="1"/>
      <c r="D259" s="1"/>
      <c r="E259" s="1"/>
      <c r="F259" s="1"/>
    </row>
    <row r="260" spans="1:6" x14ac:dyDescent="0.3">
      <c r="A260" s="15"/>
      <c r="B260" s="17"/>
      <c r="C260" s="1"/>
      <c r="D260" s="1"/>
      <c r="E260" s="1"/>
      <c r="F260" s="1"/>
    </row>
    <row r="261" spans="1:6" x14ac:dyDescent="0.3">
      <c r="A261" s="13"/>
      <c r="B261" s="17"/>
      <c r="C261" s="1"/>
      <c r="D261" s="1"/>
      <c r="E261" s="1"/>
      <c r="F261" s="1"/>
    </row>
    <row r="262" spans="1:6" x14ac:dyDescent="0.3">
      <c r="A262" s="15"/>
      <c r="B262" s="17"/>
      <c r="C262" s="1"/>
      <c r="D262" s="1"/>
      <c r="E262" s="1"/>
      <c r="F262" s="1"/>
    </row>
    <row r="263" spans="1:6" x14ac:dyDescent="0.3">
      <c r="A263" s="11"/>
      <c r="B263" s="20"/>
      <c r="C263" s="12"/>
      <c r="D263" s="12"/>
      <c r="E263" s="1"/>
      <c r="F263" s="1"/>
    </row>
    <row r="264" spans="1:6" x14ac:dyDescent="0.3">
      <c r="A264" s="15"/>
      <c r="B264" s="17"/>
      <c r="C264" s="1"/>
      <c r="D264" s="1"/>
      <c r="E264" s="1"/>
      <c r="F264" s="1"/>
    </row>
    <row r="265" spans="1:6" x14ac:dyDescent="0.3">
      <c r="A265" s="15"/>
      <c r="B265" s="17"/>
      <c r="C265" s="1"/>
      <c r="D265" s="1"/>
      <c r="E265" s="1"/>
      <c r="F265" s="1"/>
    </row>
    <row r="266" spans="1:6" x14ac:dyDescent="0.3">
      <c r="A266" s="15"/>
      <c r="B266" s="17"/>
      <c r="C266" s="1"/>
      <c r="D266" s="1"/>
      <c r="E266" s="1"/>
      <c r="F266" s="1"/>
    </row>
    <row r="267" spans="1:6" x14ac:dyDescent="0.3">
      <c r="A267" s="15"/>
      <c r="B267" s="17"/>
      <c r="C267" s="1"/>
      <c r="D267" s="1"/>
      <c r="E267" s="1"/>
      <c r="F267" s="1"/>
    </row>
    <row r="268" spans="1:6" x14ac:dyDescent="0.3">
      <c r="A268" s="15"/>
      <c r="B268" s="17"/>
      <c r="C268" s="1"/>
      <c r="D268" s="1"/>
      <c r="E268" s="1"/>
      <c r="F268" s="1"/>
    </row>
    <row r="269" spans="1:6" x14ac:dyDescent="0.3">
      <c r="A269" s="15"/>
      <c r="B269" s="17"/>
      <c r="C269" s="1"/>
      <c r="D269" s="1"/>
      <c r="E269" s="1"/>
      <c r="F269" s="1"/>
    </row>
    <row r="270" spans="1:6" x14ac:dyDescent="0.3">
      <c r="A270" s="15"/>
      <c r="B270" s="17"/>
      <c r="C270" s="1"/>
      <c r="D270" s="1"/>
      <c r="E270" s="1"/>
      <c r="F270" s="1"/>
    </row>
    <row r="271" spans="1:6" x14ac:dyDescent="0.3">
      <c r="A271" s="13"/>
      <c r="B271" s="17"/>
      <c r="C271" s="1"/>
      <c r="D271" s="1"/>
      <c r="E271" s="1"/>
      <c r="F271" s="1"/>
    </row>
    <row r="272" spans="1:6" x14ac:dyDescent="0.3">
      <c r="A272" s="15"/>
      <c r="B272" s="17"/>
      <c r="C272" s="1"/>
      <c r="D272" s="1"/>
      <c r="E272" s="1"/>
      <c r="F272" s="1"/>
    </row>
    <row r="273" spans="1:6" x14ac:dyDescent="0.3">
      <c r="A273" s="13"/>
      <c r="B273" s="17"/>
      <c r="C273" s="1"/>
      <c r="D273" s="1"/>
      <c r="E273" s="1"/>
      <c r="F273" s="1"/>
    </row>
    <row r="274" spans="1:6" x14ac:dyDescent="0.3">
      <c r="A274" s="15"/>
      <c r="B274" s="17"/>
      <c r="C274" s="1"/>
      <c r="D274" s="1"/>
      <c r="E274" s="1"/>
      <c r="F274" s="1"/>
    </row>
    <row r="275" spans="1:6" x14ac:dyDescent="0.3">
      <c r="A275" s="11"/>
      <c r="B275" s="20"/>
      <c r="C275" s="12"/>
      <c r="D275" s="12"/>
      <c r="E275" s="1"/>
      <c r="F275" s="1"/>
    </row>
    <row r="276" spans="1:6" x14ac:dyDescent="0.3">
      <c r="A276" s="11"/>
      <c r="B276" s="20"/>
      <c r="C276" s="12"/>
      <c r="D276" s="12"/>
      <c r="E276" s="1"/>
      <c r="F276" s="1"/>
    </row>
    <row r="277" spans="1:6" x14ac:dyDescent="0.3">
      <c r="A277" s="15"/>
      <c r="B277" s="17"/>
      <c r="C277" s="1"/>
      <c r="D277" s="1"/>
      <c r="E277" s="1"/>
      <c r="F277" s="1"/>
    </row>
    <row r="278" spans="1:6" x14ac:dyDescent="0.3">
      <c r="A278" s="11"/>
      <c r="B278" s="20"/>
      <c r="C278" s="12"/>
      <c r="D278" s="12"/>
      <c r="E278" s="1"/>
      <c r="F278" s="1"/>
    </row>
    <row r="279" spans="1:6" x14ac:dyDescent="0.3">
      <c r="A279" s="11"/>
      <c r="B279" s="20"/>
      <c r="C279" s="12"/>
      <c r="D279" s="12"/>
      <c r="E279" s="1"/>
      <c r="F279" s="1"/>
    </row>
    <row r="280" spans="1:6" x14ac:dyDescent="0.3">
      <c r="A280" s="15"/>
      <c r="B280" s="17"/>
      <c r="C280" s="1"/>
      <c r="D280" s="1"/>
      <c r="E280" s="1"/>
      <c r="F280" s="1"/>
    </row>
    <row r="281" spans="1:6" x14ac:dyDescent="0.3">
      <c r="A281" s="11"/>
      <c r="B281" s="20"/>
      <c r="C281" s="12"/>
      <c r="D281" s="12"/>
      <c r="E281" s="1"/>
      <c r="F281" s="1"/>
    </row>
    <row r="282" spans="1:6" x14ac:dyDescent="0.3">
      <c r="A282" s="15"/>
      <c r="B282" s="17"/>
      <c r="C282" s="1"/>
      <c r="D282" s="1"/>
      <c r="E282" s="1"/>
      <c r="F282" s="1"/>
    </row>
    <row r="283" spans="1:6" x14ac:dyDescent="0.3">
      <c r="A283" s="13"/>
      <c r="B283" s="17"/>
      <c r="C283" s="1"/>
      <c r="D283" s="1"/>
      <c r="E283" s="1"/>
      <c r="F283" s="1"/>
    </row>
    <row r="284" spans="1:6" x14ac:dyDescent="0.3">
      <c r="A284" s="11"/>
      <c r="B284" s="20"/>
      <c r="C284" s="12"/>
      <c r="D284" s="12"/>
      <c r="E284" s="1"/>
      <c r="F284" s="1"/>
    </row>
    <row r="285" spans="1:6" x14ac:dyDescent="0.3">
      <c r="A285" s="15"/>
      <c r="B285" s="17"/>
      <c r="C285" s="1"/>
      <c r="D285" s="1"/>
      <c r="E285" s="1"/>
      <c r="F285" s="1"/>
    </row>
    <row r="286" spans="1:6" x14ac:dyDescent="0.3">
      <c r="A286" s="11"/>
      <c r="B286" s="20"/>
      <c r="C286" s="12"/>
      <c r="D286" s="12"/>
      <c r="E286" s="1"/>
      <c r="F286" s="1"/>
    </row>
    <row r="287" spans="1:6" x14ac:dyDescent="0.3">
      <c r="A287" s="11"/>
      <c r="B287" s="20"/>
      <c r="C287" s="12"/>
      <c r="D287" s="12"/>
      <c r="E287" s="1"/>
      <c r="F287" s="1"/>
    </row>
    <row r="288" spans="1:6" x14ac:dyDescent="0.3">
      <c r="A288" s="11"/>
      <c r="B288" s="20"/>
      <c r="C288" s="12"/>
      <c r="D288" s="12"/>
      <c r="E288" s="1"/>
      <c r="F288" s="1"/>
    </row>
    <row r="289" spans="1:6" x14ac:dyDescent="0.3">
      <c r="A289" s="15"/>
      <c r="B289" s="17"/>
      <c r="C289" s="1"/>
      <c r="D289" s="1"/>
      <c r="E289" s="1"/>
      <c r="F289" s="1"/>
    </row>
    <row r="290" spans="1:6" x14ac:dyDescent="0.3">
      <c r="A290" s="11"/>
      <c r="B290" s="20"/>
      <c r="C290" s="12"/>
      <c r="D290" s="12"/>
      <c r="E290" s="1"/>
      <c r="F290" s="1"/>
    </row>
    <row r="291" spans="1:6" x14ac:dyDescent="0.3">
      <c r="A291" s="13"/>
      <c r="B291" s="17"/>
      <c r="C291" s="1"/>
      <c r="D291" s="1"/>
      <c r="E291" s="1"/>
      <c r="F291" s="1"/>
    </row>
    <row r="292" spans="1:6" x14ac:dyDescent="0.3">
      <c r="A292" s="15"/>
      <c r="B292" s="17"/>
      <c r="C292" s="1"/>
      <c r="D292" s="1"/>
      <c r="E292" s="1"/>
      <c r="F292" s="1"/>
    </row>
    <row r="293" spans="1:6" x14ac:dyDescent="0.3">
      <c r="A293" s="15"/>
      <c r="B293" s="17"/>
      <c r="C293" s="1"/>
      <c r="D293" s="1"/>
      <c r="E293" s="1"/>
      <c r="F293" s="1"/>
    </row>
    <row r="294" spans="1:6" x14ac:dyDescent="0.3">
      <c r="A294" s="11"/>
      <c r="B294" s="20"/>
      <c r="C294" s="12"/>
      <c r="D294" s="12"/>
      <c r="E294" s="1"/>
      <c r="F294" s="1"/>
    </row>
    <row r="295" spans="1:6" x14ac:dyDescent="0.3">
      <c r="A295" s="15"/>
      <c r="B295" s="17"/>
      <c r="C295" s="1"/>
      <c r="D295" s="1"/>
      <c r="E295" s="1"/>
      <c r="F295" s="1"/>
    </row>
    <row r="296" spans="1:6" x14ac:dyDescent="0.3">
      <c r="A296" s="15"/>
      <c r="B296" s="17"/>
      <c r="C296" s="1"/>
      <c r="D296" s="1"/>
      <c r="E296" s="1"/>
      <c r="F296" s="1"/>
    </row>
    <row r="297" spans="1:6" x14ac:dyDescent="0.3">
      <c r="A297" s="11"/>
      <c r="B297" s="20"/>
      <c r="C297" s="12"/>
      <c r="D297" s="12"/>
      <c r="E297" s="1"/>
      <c r="F297" s="1"/>
    </row>
    <row r="298" spans="1:6" x14ac:dyDescent="0.3">
      <c r="A298" s="11"/>
      <c r="B298" s="20"/>
      <c r="C298" s="12"/>
      <c r="D298" s="12"/>
      <c r="E298" s="1"/>
      <c r="F298" s="1"/>
    </row>
    <row r="299" spans="1:6" x14ac:dyDescent="0.3">
      <c r="A299" s="15"/>
      <c r="B299" s="17"/>
      <c r="C299" s="1"/>
      <c r="D299" s="1"/>
      <c r="E299" s="1"/>
      <c r="F299" s="1"/>
    </row>
    <row r="300" spans="1:6" x14ac:dyDescent="0.3">
      <c r="A300" s="15"/>
      <c r="B300" s="17"/>
      <c r="C300" s="1"/>
      <c r="D300" s="1"/>
      <c r="E300" s="1"/>
      <c r="F300" s="1"/>
    </row>
    <row r="301" spans="1:6" x14ac:dyDescent="0.3">
      <c r="A301" s="11"/>
      <c r="B301" s="20"/>
      <c r="C301" s="12"/>
      <c r="D301" s="12"/>
      <c r="E301" s="1"/>
      <c r="F301" s="1"/>
    </row>
  </sheetData>
  <mergeCells count="1">
    <mergeCell ref="L1:M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8D3AC-CCD9-4E79-BC43-DDD9CA4FC560}">
  <dimension ref="A1:P301"/>
  <sheetViews>
    <sheetView zoomScale="73" workbookViewId="0">
      <selection activeCell="O1" sqref="O1:P1"/>
    </sheetView>
  </sheetViews>
  <sheetFormatPr defaultRowHeight="14.4" x14ac:dyDescent="0.3"/>
  <cols>
    <col min="1" max="1" width="44.109375" customWidth="1"/>
    <col min="2" max="4" width="20.6640625" customWidth="1"/>
    <col min="5" max="5" width="17.88671875" customWidth="1"/>
    <col min="6" max="6" width="17.109375" bestFit="1" customWidth="1"/>
    <col min="15" max="15" width="11.88671875" bestFit="1" customWidth="1"/>
    <col min="16" max="16" width="13.6640625" bestFit="1" customWidth="1"/>
  </cols>
  <sheetData>
    <row r="1" spans="1:16" x14ac:dyDescent="0.3">
      <c r="A1" s="14" t="s">
        <v>0</v>
      </c>
      <c r="B1" s="24" t="s">
        <v>1</v>
      </c>
      <c r="C1" s="3" t="s">
        <v>2</v>
      </c>
      <c r="D1" s="3" t="s">
        <v>3</v>
      </c>
      <c r="E1" s="3" t="s">
        <v>4</v>
      </c>
      <c r="F1" s="3" t="s">
        <v>5</v>
      </c>
      <c r="K1" s="18" t="s">
        <v>6</v>
      </c>
      <c r="L1" s="27" t="s">
        <v>7</v>
      </c>
      <c r="M1" s="27"/>
      <c r="N1" s="19" t="s">
        <v>117</v>
      </c>
      <c r="O1" s="18" t="s">
        <v>118</v>
      </c>
      <c r="P1" s="18" t="s">
        <v>119</v>
      </c>
    </row>
    <row r="2" spans="1:16" s="31" customFormat="1" ht="28.8" x14ac:dyDescent="0.3">
      <c r="A2" s="28" t="s">
        <v>8</v>
      </c>
      <c r="B2" s="29">
        <v>0.55000000000000004</v>
      </c>
      <c r="C2" s="29">
        <v>0.55000000000000004</v>
      </c>
      <c r="D2" s="30">
        <f t="shared" ref="D2:D37" si="0">IF(AND(C2 &gt;= (B2-B2*0.01), C2 &lt;= (B2+B2*0.01)), 1, 0)</f>
        <v>1</v>
      </c>
      <c r="E2" s="30" t="s">
        <v>9</v>
      </c>
      <c r="F2" s="30" t="s">
        <v>10</v>
      </c>
      <c r="K2" s="31">
        <v>7.9290000000000003E-3</v>
      </c>
      <c r="L2" s="31">
        <v>1150.67</v>
      </c>
      <c r="M2" s="31" t="s">
        <v>144</v>
      </c>
      <c r="N2" s="31">
        <v>22617</v>
      </c>
      <c r="O2" s="31">
        <v>22097</v>
      </c>
      <c r="P2" s="31">
        <v>520</v>
      </c>
    </row>
    <row r="3" spans="1:16" s="31" customFormat="1" ht="43.2" x14ac:dyDescent="0.3">
      <c r="A3" s="28" t="s">
        <v>11</v>
      </c>
      <c r="B3" s="29">
        <v>4576</v>
      </c>
      <c r="C3" s="29">
        <v>4576</v>
      </c>
      <c r="D3" s="30">
        <f t="shared" si="0"/>
        <v>1</v>
      </c>
      <c r="E3" s="30" t="s">
        <v>12</v>
      </c>
      <c r="F3" s="30" t="s">
        <v>10</v>
      </c>
    </row>
    <row r="4" spans="1:16" s="31" customFormat="1" ht="288" x14ac:dyDescent="0.3">
      <c r="A4" s="28" t="s">
        <v>13</v>
      </c>
      <c r="B4" s="29">
        <v>70</v>
      </c>
      <c r="C4" s="29">
        <v>70.069999999999993</v>
      </c>
      <c r="D4" s="30">
        <f t="shared" si="0"/>
        <v>1</v>
      </c>
      <c r="E4" s="30" t="s">
        <v>9</v>
      </c>
      <c r="F4" s="30" t="s">
        <v>14</v>
      </c>
    </row>
    <row r="5" spans="1:16" s="31" customFormat="1" ht="43.2" x14ac:dyDescent="0.3">
      <c r="A5" s="28" t="s">
        <v>15</v>
      </c>
      <c r="B5" s="29">
        <v>4916</v>
      </c>
      <c r="C5" s="39">
        <v>4916.1899999999996</v>
      </c>
      <c r="D5" s="30">
        <f t="shared" si="0"/>
        <v>1</v>
      </c>
      <c r="E5" s="30" t="s">
        <v>12</v>
      </c>
      <c r="F5" s="30" t="s">
        <v>10</v>
      </c>
    </row>
    <row r="6" spans="1:16" s="31" customFormat="1" ht="244.8" x14ac:dyDescent="0.3">
      <c r="A6" s="28" t="s">
        <v>16</v>
      </c>
      <c r="B6" s="29">
        <v>0.25</v>
      </c>
      <c r="C6" s="39">
        <v>0.25</v>
      </c>
      <c r="D6" s="30">
        <f t="shared" si="0"/>
        <v>1</v>
      </c>
      <c r="E6" s="30" t="s">
        <v>12</v>
      </c>
      <c r="F6" s="30" t="s">
        <v>14</v>
      </c>
    </row>
    <row r="7" spans="1:16" s="31" customFormat="1" ht="129.6" x14ac:dyDescent="0.3">
      <c r="A7" s="28" t="s">
        <v>17</v>
      </c>
      <c r="B7" s="29">
        <v>34641</v>
      </c>
      <c r="C7" s="29">
        <v>34641</v>
      </c>
      <c r="D7" s="30">
        <f t="shared" si="0"/>
        <v>1</v>
      </c>
      <c r="E7" s="30" t="s">
        <v>18</v>
      </c>
      <c r="F7" s="30" t="s">
        <v>10</v>
      </c>
    </row>
    <row r="8" spans="1:16" s="31" customFormat="1" ht="115.2" x14ac:dyDescent="0.3">
      <c r="A8" s="28" t="s">
        <v>19</v>
      </c>
      <c r="B8" s="29">
        <v>28490</v>
      </c>
      <c r="C8" s="39">
        <v>28488.74</v>
      </c>
      <c r="D8" s="30">
        <f t="shared" si="0"/>
        <v>1</v>
      </c>
      <c r="E8" s="30" t="s">
        <v>18</v>
      </c>
      <c r="F8" s="30" t="s">
        <v>20</v>
      </c>
    </row>
    <row r="9" spans="1:16" s="31" customFormat="1" ht="172.8" x14ac:dyDescent="0.3">
      <c r="A9" s="28" t="s">
        <v>21</v>
      </c>
      <c r="B9" s="29">
        <v>2008.3</v>
      </c>
      <c r="C9" s="39">
        <v>2008.32</v>
      </c>
      <c r="D9" s="30">
        <f t="shared" si="0"/>
        <v>1</v>
      </c>
      <c r="E9" s="30" t="s">
        <v>9</v>
      </c>
      <c r="F9" s="30" t="s">
        <v>10</v>
      </c>
    </row>
    <row r="10" spans="1:16" s="31" customFormat="1" ht="230.4" x14ac:dyDescent="0.3">
      <c r="A10" s="28" t="s">
        <v>22</v>
      </c>
      <c r="B10" s="29" t="s">
        <v>23</v>
      </c>
      <c r="C10" s="39">
        <v>0.62219999999999998</v>
      </c>
      <c r="D10" s="30">
        <f t="shared" si="0"/>
        <v>0</v>
      </c>
      <c r="E10" s="30" t="s">
        <v>18</v>
      </c>
      <c r="F10" s="30" t="s">
        <v>14</v>
      </c>
    </row>
    <row r="11" spans="1:16" s="31" customFormat="1" ht="409.6" x14ac:dyDescent="0.3">
      <c r="A11" s="28" t="s">
        <v>24</v>
      </c>
      <c r="B11" s="29" t="s">
        <v>25</v>
      </c>
      <c r="D11" s="30">
        <f t="shared" si="0"/>
        <v>0</v>
      </c>
      <c r="E11" s="30" t="s">
        <v>12</v>
      </c>
      <c r="F11" s="30" t="s">
        <v>14</v>
      </c>
    </row>
    <row r="12" spans="1:16" s="31" customFormat="1" ht="100.8" x14ac:dyDescent="0.3">
      <c r="A12" s="28" t="s">
        <v>26</v>
      </c>
      <c r="B12" s="29">
        <v>300</v>
      </c>
      <c r="C12" s="39">
        <v>300</v>
      </c>
      <c r="D12" s="30">
        <f t="shared" si="0"/>
        <v>1</v>
      </c>
      <c r="E12" s="30" t="s">
        <v>18</v>
      </c>
      <c r="F12" s="30" t="s">
        <v>10</v>
      </c>
    </row>
    <row r="13" spans="1:16" s="31" customFormat="1" ht="158.4" x14ac:dyDescent="0.3">
      <c r="A13" s="28" t="s">
        <v>27</v>
      </c>
      <c r="B13" s="29">
        <v>-190</v>
      </c>
      <c r="C13" s="39">
        <v>1430</v>
      </c>
      <c r="D13" s="30">
        <f t="shared" si="0"/>
        <v>0</v>
      </c>
      <c r="E13" s="30" t="s">
        <v>18</v>
      </c>
      <c r="F13" s="30" t="s">
        <v>20</v>
      </c>
    </row>
    <row r="14" spans="1:16" s="31" customFormat="1" ht="72" x14ac:dyDescent="0.3">
      <c r="A14" s="28" t="s">
        <v>28</v>
      </c>
      <c r="B14" s="29">
        <v>5</v>
      </c>
      <c r="C14" s="39">
        <v>5</v>
      </c>
      <c r="D14" s="30">
        <f t="shared" si="0"/>
        <v>1</v>
      </c>
      <c r="E14" s="30" t="s">
        <v>18</v>
      </c>
      <c r="F14" s="30" t="s">
        <v>10</v>
      </c>
    </row>
    <row r="15" spans="1:16" s="31" customFormat="1" ht="216" x14ac:dyDescent="0.3">
      <c r="A15" s="28" t="s">
        <v>29</v>
      </c>
      <c r="B15" s="29">
        <v>1800</v>
      </c>
      <c r="C15" s="39">
        <v>1795</v>
      </c>
      <c r="D15" s="30">
        <f t="shared" si="0"/>
        <v>1</v>
      </c>
      <c r="E15" s="30" t="s">
        <v>12</v>
      </c>
      <c r="F15" s="30" t="s">
        <v>14</v>
      </c>
    </row>
    <row r="16" spans="1:16" s="31" customFormat="1" ht="409.6" x14ac:dyDescent="0.3">
      <c r="A16" s="28" t="s">
        <v>30</v>
      </c>
      <c r="B16" s="29" t="s">
        <v>31</v>
      </c>
      <c r="C16" s="29">
        <v>2.77</v>
      </c>
      <c r="D16" s="30">
        <f t="shared" si="0"/>
        <v>1</v>
      </c>
      <c r="E16" s="30" t="s">
        <v>12</v>
      </c>
      <c r="F16" s="30" t="s">
        <v>14</v>
      </c>
    </row>
    <row r="17" spans="1:6" s="31" customFormat="1" ht="158.4" x14ac:dyDescent="0.3">
      <c r="A17" s="28" t="s">
        <v>32</v>
      </c>
      <c r="B17" s="29">
        <v>617451</v>
      </c>
      <c r="C17" s="29">
        <v>617540</v>
      </c>
      <c r="D17" s="30">
        <f t="shared" si="0"/>
        <v>1</v>
      </c>
      <c r="E17" s="30" t="s">
        <v>18</v>
      </c>
      <c r="F17" s="30" t="s">
        <v>20</v>
      </c>
    </row>
    <row r="18" spans="1:6" s="31" customFormat="1" ht="28.8" x14ac:dyDescent="0.3">
      <c r="A18" s="28" t="s">
        <v>33</v>
      </c>
      <c r="B18" s="29">
        <v>3</v>
      </c>
      <c r="C18" s="39">
        <v>9</v>
      </c>
      <c r="D18" s="30">
        <f t="shared" si="0"/>
        <v>0</v>
      </c>
      <c r="E18" s="30" t="s">
        <v>18</v>
      </c>
      <c r="F18" s="30" t="s">
        <v>10</v>
      </c>
    </row>
    <row r="19" spans="1:6" s="31" customFormat="1" ht="100.8" x14ac:dyDescent="0.3">
      <c r="A19" s="28" t="s">
        <v>34</v>
      </c>
      <c r="B19" s="29">
        <v>350</v>
      </c>
      <c r="C19" s="29">
        <v>350</v>
      </c>
      <c r="D19" s="30">
        <f t="shared" si="0"/>
        <v>1</v>
      </c>
      <c r="E19" s="30" t="s">
        <v>18</v>
      </c>
      <c r="F19" s="30" t="s">
        <v>10</v>
      </c>
    </row>
    <row r="20" spans="1:6" s="31" customFormat="1" ht="129.6" x14ac:dyDescent="0.3">
      <c r="A20" s="28" t="s">
        <v>35</v>
      </c>
      <c r="B20" s="29">
        <v>11859.4</v>
      </c>
      <c r="C20" s="29">
        <v>11858.68</v>
      </c>
      <c r="D20" s="30">
        <f t="shared" si="0"/>
        <v>1</v>
      </c>
      <c r="E20" s="30" t="s">
        <v>18</v>
      </c>
      <c r="F20" s="30" t="s">
        <v>20</v>
      </c>
    </row>
    <row r="21" spans="1:6" s="31" customFormat="1" ht="409.6" x14ac:dyDescent="0.3">
      <c r="A21" s="28" t="s">
        <v>36</v>
      </c>
      <c r="B21" s="29">
        <v>617.54999999999995</v>
      </c>
      <c r="C21" s="29">
        <v>617.53</v>
      </c>
      <c r="D21" s="30">
        <f t="shared" si="0"/>
        <v>1</v>
      </c>
      <c r="E21" s="30" t="s">
        <v>12</v>
      </c>
      <c r="F21" s="30" t="s">
        <v>14</v>
      </c>
    </row>
    <row r="22" spans="1:6" s="31" customFormat="1" ht="86.4" x14ac:dyDescent="0.3">
      <c r="A22" s="28" t="s">
        <v>37</v>
      </c>
      <c r="B22" s="29" t="s">
        <v>38</v>
      </c>
      <c r="C22" s="29">
        <v>4.6500000000000004</v>
      </c>
      <c r="D22" s="30">
        <f t="shared" si="0"/>
        <v>1</v>
      </c>
      <c r="E22" s="30" t="s">
        <v>12</v>
      </c>
      <c r="F22" s="30" t="s">
        <v>20</v>
      </c>
    </row>
    <row r="23" spans="1:6" s="31" customFormat="1" ht="100.8" x14ac:dyDescent="0.3">
      <c r="A23" s="28" t="s">
        <v>39</v>
      </c>
      <c r="B23" s="29">
        <v>3750</v>
      </c>
      <c r="C23" s="29">
        <v>3750</v>
      </c>
      <c r="D23" s="30">
        <f t="shared" si="0"/>
        <v>1</v>
      </c>
      <c r="E23" s="30" t="s">
        <v>12</v>
      </c>
      <c r="F23" s="30" t="s">
        <v>10</v>
      </c>
    </row>
    <row r="24" spans="1:6" s="31" customFormat="1" ht="129.6" x14ac:dyDescent="0.3">
      <c r="A24" s="28" t="s">
        <v>40</v>
      </c>
      <c r="B24" s="29">
        <v>175000</v>
      </c>
      <c r="C24" s="29">
        <v>175000</v>
      </c>
      <c r="D24" s="30">
        <f t="shared" si="0"/>
        <v>1</v>
      </c>
      <c r="E24" s="30" t="s">
        <v>12</v>
      </c>
      <c r="F24" s="30" t="s">
        <v>20</v>
      </c>
    </row>
    <row r="25" spans="1:6" s="31" customFormat="1" ht="43.2" x14ac:dyDescent="0.3">
      <c r="A25" s="28" t="s">
        <v>41</v>
      </c>
      <c r="B25" s="29">
        <v>3600</v>
      </c>
      <c r="C25" s="39">
        <v>3600</v>
      </c>
      <c r="D25" s="30">
        <f t="shared" si="0"/>
        <v>1</v>
      </c>
      <c r="E25" s="30" t="s">
        <v>18</v>
      </c>
      <c r="F25" s="30" t="s">
        <v>10</v>
      </c>
    </row>
    <row r="26" spans="1:6" s="31" customFormat="1" ht="72" x14ac:dyDescent="0.3">
      <c r="A26" s="28" t="s">
        <v>42</v>
      </c>
      <c r="B26" s="29">
        <v>14</v>
      </c>
      <c r="C26" s="29">
        <v>14</v>
      </c>
      <c r="D26" s="30">
        <f t="shared" si="0"/>
        <v>1</v>
      </c>
      <c r="E26" s="30" t="s">
        <v>18</v>
      </c>
      <c r="F26" s="30" t="s">
        <v>10</v>
      </c>
    </row>
    <row r="27" spans="1:6" s="31" customFormat="1" ht="230.4" x14ac:dyDescent="0.3">
      <c r="A27" s="28" t="s">
        <v>43</v>
      </c>
      <c r="B27" s="29">
        <v>19456.599999999999</v>
      </c>
      <c r="C27" s="29">
        <v>19456.669999999998</v>
      </c>
      <c r="D27" s="30">
        <f t="shared" si="0"/>
        <v>1</v>
      </c>
      <c r="E27" s="30" t="s">
        <v>9</v>
      </c>
      <c r="F27" s="30" t="s">
        <v>20</v>
      </c>
    </row>
    <row r="28" spans="1:6" s="31" customFormat="1" ht="230.4" x14ac:dyDescent="0.3">
      <c r="A28" s="28" t="s">
        <v>44</v>
      </c>
      <c r="B28" s="29">
        <v>408.33</v>
      </c>
      <c r="C28" s="29">
        <v>408.33</v>
      </c>
      <c r="D28" s="30">
        <f t="shared" si="0"/>
        <v>1</v>
      </c>
      <c r="E28" s="30" t="s">
        <v>18</v>
      </c>
      <c r="F28" s="30" t="s">
        <v>20</v>
      </c>
    </row>
    <row r="29" spans="1:6" s="31" customFormat="1" ht="43.2" x14ac:dyDescent="0.3">
      <c r="A29" s="28" t="s">
        <v>45</v>
      </c>
      <c r="B29" s="29">
        <v>21</v>
      </c>
      <c r="C29" s="39">
        <v>21</v>
      </c>
      <c r="D29" s="30">
        <f t="shared" si="0"/>
        <v>1</v>
      </c>
      <c r="E29" s="30" t="s">
        <v>18</v>
      </c>
      <c r="F29" s="30" t="s">
        <v>10</v>
      </c>
    </row>
    <row r="30" spans="1:6" s="31" customFormat="1" ht="172.8" x14ac:dyDescent="0.3">
      <c r="A30" s="28" t="s">
        <v>46</v>
      </c>
      <c r="B30" s="35">
        <v>3490.4</v>
      </c>
      <c r="C30" s="29">
        <v>3490.38</v>
      </c>
      <c r="D30" s="30">
        <f t="shared" si="0"/>
        <v>1</v>
      </c>
      <c r="E30" s="30" t="s">
        <v>9</v>
      </c>
      <c r="F30" s="30" t="s">
        <v>10</v>
      </c>
    </row>
    <row r="31" spans="1:6" s="31" customFormat="1" ht="43.2" x14ac:dyDescent="0.3">
      <c r="A31" s="28" t="s">
        <v>47</v>
      </c>
      <c r="B31" s="29">
        <v>0.75</v>
      </c>
      <c r="C31" s="39">
        <v>0.75</v>
      </c>
      <c r="D31" s="30">
        <f t="shared" si="0"/>
        <v>1</v>
      </c>
      <c r="E31" s="30" t="s">
        <v>18</v>
      </c>
      <c r="F31" s="30" t="s">
        <v>10</v>
      </c>
    </row>
    <row r="32" spans="1:6" s="31" customFormat="1" ht="57.6" x14ac:dyDescent="0.3">
      <c r="A32" s="28" t="s">
        <v>48</v>
      </c>
      <c r="B32" s="29">
        <v>50000</v>
      </c>
      <c r="C32" s="39">
        <v>50000</v>
      </c>
      <c r="D32" s="30">
        <f t="shared" si="0"/>
        <v>1</v>
      </c>
      <c r="E32" s="30" t="s">
        <v>18</v>
      </c>
      <c r="F32" s="30" t="s">
        <v>10</v>
      </c>
    </row>
    <row r="33" spans="1:6" s="31" customFormat="1" ht="302.39999999999998" x14ac:dyDescent="0.3">
      <c r="A33" s="28" t="s">
        <v>49</v>
      </c>
      <c r="B33" s="29">
        <v>74.8</v>
      </c>
      <c r="C33" s="39">
        <v>74.814800000000005</v>
      </c>
      <c r="D33" s="30">
        <f t="shared" si="0"/>
        <v>1</v>
      </c>
      <c r="E33" s="30" t="s">
        <v>12</v>
      </c>
      <c r="F33" s="30" t="s">
        <v>20</v>
      </c>
    </row>
    <row r="34" spans="1:6" s="31" customFormat="1" ht="43.2" x14ac:dyDescent="0.3">
      <c r="A34" s="28" t="s">
        <v>50</v>
      </c>
      <c r="B34" s="29">
        <v>6.42</v>
      </c>
      <c r="C34" s="39">
        <v>6.4203999999999999</v>
      </c>
      <c r="D34" s="30">
        <f t="shared" si="0"/>
        <v>1</v>
      </c>
      <c r="E34" s="30" t="s">
        <v>12</v>
      </c>
      <c r="F34" s="30" t="s">
        <v>20</v>
      </c>
    </row>
    <row r="35" spans="1:6" s="31" customFormat="1" ht="172.8" x14ac:dyDescent="0.3">
      <c r="A35" s="28" t="s">
        <v>51</v>
      </c>
      <c r="B35" s="29">
        <v>27914.09</v>
      </c>
      <c r="C35" s="39">
        <v>27916.99</v>
      </c>
      <c r="D35" s="30">
        <f t="shared" si="0"/>
        <v>1</v>
      </c>
      <c r="E35" s="30" t="s">
        <v>18</v>
      </c>
      <c r="F35" s="30" t="s">
        <v>10</v>
      </c>
    </row>
    <row r="36" spans="1:6" s="31" customFormat="1" ht="57.6" x14ac:dyDescent="0.3">
      <c r="A36" s="28" t="s">
        <v>52</v>
      </c>
      <c r="B36" s="29">
        <v>0.29299999999999998</v>
      </c>
      <c r="C36" s="29">
        <v>0.29289322000000001</v>
      </c>
      <c r="D36" s="30">
        <f t="shared" si="0"/>
        <v>1</v>
      </c>
      <c r="E36" s="30" t="s">
        <v>9</v>
      </c>
      <c r="F36" s="30" t="s">
        <v>10</v>
      </c>
    </row>
    <row r="37" spans="1:6" s="31" customFormat="1" ht="230.4" x14ac:dyDescent="0.3">
      <c r="A37" s="28" t="s">
        <v>53</v>
      </c>
      <c r="B37" s="29">
        <v>100</v>
      </c>
      <c r="C37" s="29">
        <v>100</v>
      </c>
      <c r="D37" s="30">
        <f t="shared" si="0"/>
        <v>1</v>
      </c>
      <c r="E37" s="30" t="s">
        <v>9</v>
      </c>
      <c r="F37" s="30" t="s">
        <v>10</v>
      </c>
    </row>
    <row r="38" spans="1:6" s="31" customFormat="1" ht="409.6" x14ac:dyDescent="0.3">
      <c r="A38" s="28" t="s">
        <v>54</v>
      </c>
      <c r="B38" s="29">
        <v>15000</v>
      </c>
      <c r="C38" s="39">
        <v>14000</v>
      </c>
      <c r="D38" s="30">
        <f>IF(AND(C38 &gt;= (B38-B38*0.05), C38 &lt;= (B38+B38*0.05)), 1, 0)</f>
        <v>0</v>
      </c>
      <c r="E38" s="30" t="s">
        <v>12</v>
      </c>
      <c r="F38" s="30" t="s">
        <v>14</v>
      </c>
    </row>
    <row r="39" spans="1:6" s="31" customFormat="1" ht="244.8" x14ac:dyDescent="0.3">
      <c r="A39" s="28" t="s">
        <v>55</v>
      </c>
      <c r="B39" s="29">
        <v>0.9</v>
      </c>
      <c r="C39" s="39">
        <v>0.90488000000000002</v>
      </c>
      <c r="D39" s="30">
        <f t="shared" ref="D39:D70" si="1">IF(AND(C39 &gt;= (B39-B39*0.01), C39 &lt;= (B39+B39*0.01)), 1, 0)</f>
        <v>1</v>
      </c>
      <c r="E39" s="30" t="s">
        <v>12</v>
      </c>
      <c r="F39" s="30" t="s">
        <v>14</v>
      </c>
    </row>
    <row r="40" spans="1:6" s="31" customFormat="1" ht="100.8" x14ac:dyDescent="0.3">
      <c r="A40" s="28" t="s">
        <v>56</v>
      </c>
      <c r="B40" s="29">
        <v>6.75</v>
      </c>
      <c r="C40" s="29">
        <v>6.75</v>
      </c>
      <c r="D40" s="30">
        <f t="shared" si="1"/>
        <v>1</v>
      </c>
      <c r="E40" s="30" t="s">
        <v>12</v>
      </c>
      <c r="F40" s="30" t="s">
        <v>10</v>
      </c>
    </row>
    <row r="41" spans="1:6" s="31" customFormat="1" ht="43.2" x14ac:dyDescent="0.3">
      <c r="A41" s="28" t="s">
        <v>57</v>
      </c>
      <c r="B41" s="29">
        <v>176</v>
      </c>
      <c r="C41" s="39">
        <v>176</v>
      </c>
      <c r="D41" s="30">
        <f t="shared" si="1"/>
        <v>1</v>
      </c>
      <c r="E41" s="30" t="s">
        <v>12</v>
      </c>
      <c r="F41" s="30" t="s">
        <v>10</v>
      </c>
    </row>
    <row r="42" spans="1:6" s="31" customFormat="1" ht="43.2" x14ac:dyDescent="0.3">
      <c r="A42" s="28" t="s">
        <v>58</v>
      </c>
      <c r="B42" s="29">
        <v>0.5</v>
      </c>
      <c r="C42" s="29">
        <v>0.5</v>
      </c>
      <c r="D42" s="30">
        <f t="shared" si="1"/>
        <v>1</v>
      </c>
      <c r="E42" s="30" t="s">
        <v>12</v>
      </c>
      <c r="F42" s="30" t="s">
        <v>10</v>
      </c>
    </row>
    <row r="43" spans="1:6" s="31" customFormat="1" ht="115.2" x14ac:dyDescent="0.3">
      <c r="A43" s="28" t="s">
        <v>59</v>
      </c>
      <c r="B43" s="29">
        <v>10000</v>
      </c>
      <c r="C43" s="39">
        <v>10000</v>
      </c>
      <c r="D43" s="30">
        <f t="shared" si="1"/>
        <v>1</v>
      </c>
      <c r="E43" s="30" t="s">
        <v>18</v>
      </c>
      <c r="F43" s="30" t="s">
        <v>10</v>
      </c>
    </row>
    <row r="44" spans="1:6" s="31" customFormat="1" ht="201.6" x14ac:dyDescent="0.3">
      <c r="A44" s="28" t="s">
        <v>60</v>
      </c>
      <c r="B44" s="29">
        <v>89</v>
      </c>
      <c r="C44" s="29">
        <v>89.08</v>
      </c>
      <c r="D44" s="30">
        <f t="shared" si="1"/>
        <v>1</v>
      </c>
      <c r="E44" s="30" t="s">
        <v>18</v>
      </c>
      <c r="F44" s="30" t="s">
        <v>20</v>
      </c>
    </row>
    <row r="45" spans="1:6" s="31" customFormat="1" ht="409.6" x14ac:dyDescent="0.3">
      <c r="A45" s="28" t="s">
        <v>145</v>
      </c>
      <c r="B45" s="29">
        <v>279</v>
      </c>
      <c r="C45" s="29">
        <v>279</v>
      </c>
      <c r="D45" s="30">
        <f t="shared" si="1"/>
        <v>1</v>
      </c>
      <c r="E45" s="30" t="s">
        <v>12</v>
      </c>
      <c r="F45" s="30" t="s">
        <v>14</v>
      </c>
    </row>
    <row r="46" spans="1:6" s="31" customFormat="1" ht="115.2" x14ac:dyDescent="0.3">
      <c r="A46" s="28" t="s">
        <v>61</v>
      </c>
      <c r="B46" s="29">
        <v>12566</v>
      </c>
      <c r="C46" s="39">
        <v>12566.4</v>
      </c>
      <c r="D46" s="30">
        <f t="shared" si="1"/>
        <v>1</v>
      </c>
      <c r="E46" s="30" t="s">
        <v>18</v>
      </c>
      <c r="F46" s="30" t="s">
        <v>20</v>
      </c>
    </row>
    <row r="47" spans="1:6" s="31" customFormat="1" ht="409.6" x14ac:dyDescent="0.3">
      <c r="A47" s="28" t="s">
        <v>62</v>
      </c>
      <c r="B47" s="29">
        <v>121</v>
      </c>
      <c r="D47" s="30">
        <f t="shared" si="1"/>
        <v>0</v>
      </c>
      <c r="E47" s="30" t="s">
        <v>12</v>
      </c>
      <c r="F47" s="30" t="s">
        <v>14</v>
      </c>
    </row>
    <row r="48" spans="1:6" s="31" customFormat="1" ht="409.6" x14ac:dyDescent="0.3">
      <c r="A48" s="28" t="s">
        <v>63</v>
      </c>
      <c r="B48" s="29">
        <v>48.72</v>
      </c>
      <c r="C48" s="29">
        <v>49.458580089999998</v>
      </c>
      <c r="D48" s="30">
        <f t="shared" si="1"/>
        <v>0</v>
      </c>
      <c r="E48" s="30" t="s">
        <v>12</v>
      </c>
      <c r="F48" s="30" t="s">
        <v>14</v>
      </c>
    </row>
    <row r="49" spans="1:6" s="31" customFormat="1" ht="43.2" x14ac:dyDescent="0.3">
      <c r="A49" s="28" t="s">
        <v>64</v>
      </c>
      <c r="B49" s="29">
        <v>308.19</v>
      </c>
      <c r="C49" s="39">
        <v>308.19</v>
      </c>
      <c r="D49" s="30">
        <f t="shared" si="1"/>
        <v>1</v>
      </c>
      <c r="E49" s="30" t="s">
        <v>18</v>
      </c>
      <c r="F49" s="30" t="s">
        <v>10</v>
      </c>
    </row>
    <row r="50" spans="1:6" s="31" customFormat="1" ht="115.2" x14ac:dyDescent="0.3">
      <c r="A50" s="28" t="s">
        <v>65</v>
      </c>
      <c r="B50" s="29">
        <v>12500000</v>
      </c>
      <c r="C50" s="39">
        <v>25.06</v>
      </c>
      <c r="D50" s="30">
        <f t="shared" si="1"/>
        <v>0</v>
      </c>
      <c r="E50" s="30" t="s">
        <v>18</v>
      </c>
      <c r="F50" s="30" t="s">
        <v>10</v>
      </c>
    </row>
    <row r="51" spans="1:6" s="31" customFormat="1" ht="244.8" x14ac:dyDescent="0.3">
      <c r="A51" s="28" t="s">
        <v>66</v>
      </c>
      <c r="B51" s="29">
        <v>600</v>
      </c>
      <c r="C51" s="29">
        <v>600</v>
      </c>
      <c r="D51" s="30">
        <f t="shared" si="1"/>
        <v>1</v>
      </c>
      <c r="E51" s="30" t="s">
        <v>18</v>
      </c>
      <c r="F51" s="30" t="s">
        <v>20</v>
      </c>
    </row>
    <row r="52" spans="1:6" s="31" customFormat="1" ht="43.2" x14ac:dyDescent="0.3">
      <c r="A52" s="28" t="s">
        <v>67</v>
      </c>
      <c r="B52" s="29">
        <v>30000</v>
      </c>
      <c r="C52" s="29">
        <v>30000</v>
      </c>
      <c r="D52" s="30">
        <f t="shared" si="1"/>
        <v>1</v>
      </c>
      <c r="E52" s="30" t="s">
        <v>18</v>
      </c>
      <c r="F52" s="30" t="s">
        <v>10</v>
      </c>
    </row>
    <row r="53" spans="1:6" s="31" customFormat="1" ht="409.6" x14ac:dyDescent="0.3">
      <c r="A53" s="28" t="s">
        <v>68</v>
      </c>
      <c r="B53" s="29">
        <v>680</v>
      </c>
      <c r="C53" s="39">
        <v>40000</v>
      </c>
      <c r="D53" s="30">
        <f t="shared" si="1"/>
        <v>0</v>
      </c>
      <c r="E53" s="30" t="s">
        <v>12</v>
      </c>
      <c r="F53" s="30" t="s">
        <v>14</v>
      </c>
    </row>
    <row r="54" spans="1:6" s="31" customFormat="1" ht="57.6" x14ac:dyDescent="0.3">
      <c r="A54" s="28" t="s">
        <v>69</v>
      </c>
      <c r="B54" s="29">
        <v>4.7</v>
      </c>
      <c r="C54" s="29">
        <v>4.6932999999999998</v>
      </c>
      <c r="D54" s="30">
        <f t="shared" si="1"/>
        <v>1</v>
      </c>
      <c r="E54" s="30" t="s">
        <v>18</v>
      </c>
      <c r="F54" s="30" t="s">
        <v>10</v>
      </c>
    </row>
    <row r="55" spans="1:6" s="31" customFormat="1" ht="57.6" x14ac:dyDescent="0.3">
      <c r="A55" s="28" t="s">
        <v>70</v>
      </c>
      <c r="B55" s="29">
        <v>24750</v>
      </c>
      <c r="C55" s="39">
        <v>24750</v>
      </c>
      <c r="D55" s="30">
        <f t="shared" si="1"/>
        <v>1</v>
      </c>
      <c r="E55" s="30" t="s">
        <v>12</v>
      </c>
      <c r="F55" s="30" t="s">
        <v>10</v>
      </c>
    </row>
    <row r="56" spans="1:6" s="31" customFormat="1" ht="100.8" x14ac:dyDescent="0.3">
      <c r="A56" s="28" t="s">
        <v>71</v>
      </c>
      <c r="B56" s="29">
        <v>250000</v>
      </c>
      <c r="C56" s="29">
        <v>250000</v>
      </c>
      <c r="D56" s="30">
        <f t="shared" si="1"/>
        <v>1</v>
      </c>
      <c r="E56" s="30" t="s">
        <v>12</v>
      </c>
      <c r="F56" s="30" t="s">
        <v>20</v>
      </c>
    </row>
    <row r="57" spans="1:6" s="31" customFormat="1" ht="28.8" x14ac:dyDescent="0.3">
      <c r="A57" s="28" t="s">
        <v>72</v>
      </c>
      <c r="B57" s="29">
        <v>0.98029999999999995</v>
      </c>
      <c r="C57" s="29">
        <v>0.98029999999999995</v>
      </c>
      <c r="D57" s="30">
        <f t="shared" si="1"/>
        <v>1</v>
      </c>
      <c r="E57" s="30" t="s">
        <v>18</v>
      </c>
      <c r="F57" s="30" t="s">
        <v>10</v>
      </c>
    </row>
    <row r="58" spans="1:6" s="31" customFormat="1" ht="43.2" x14ac:dyDescent="0.3">
      <c r="A58" s="28" t="s">
        <v>73</v>
      </c>
      <c r="B58" s="29">
        <v>5</v>
      </c>
      <c r="C58" s="29">
        <v>5</v>
      </c>
      <c r="D58" s="30">
        <f t="shared" si="1"/>
        <v>1</v>
      </c>
      <c r="E58" s="30" t="s">
        <v>18</v>
      </c>
      <c r="F58" s="30" t="s">
        <v>10</v>
      </c>
    </row>
    <row r="59" spans="1:6" s="31" customFormat="1" ht="409.6" x14ac:dyDescent="0.3">
      <c r="A59" s="28" t="s">
        <v>74</v>
      </c>
      <c r="B59" s="29">
        <v>1414</v>
      </c>
      <c r="C59" s="39">
        <v>2645.75</v>
      </c>
      <c r="D59" s="30">
        <f t="shared" si="1"/>
        <v>0</v>
      </c>
      <c r="E59" s="30" t="s">
        <v>12</v>
      </c>
      <c r="F59" s="30" t="s">
        <v>14</v>
      </c>
    </row>
    <row r="60" spans="1:6" s="31" customFormat="1" ht="158.4" x14ac:dyDescent="0.3">
      <c r="A60" s="28" t="s">
        <v>75</v>
      </c>
      <c r="B60" s="29">
        <v>100000</v>
      </c>
      <c r="C60" s="39">
        <v>-150000</v>
      </c>
      <c r="D60" s="30">
        <f t="shared" si="1"/>
        <v>0</v>
      </c>
      <c r="E60" s="30" t="s">
        <v>12</v>
      </c>
      <c r="F60" s="30" t="s">
        <v>20</v>
      </c>
    </row>
    <row r="61" spans="1:6" s="31" customFormat="1" ht="216" x14ac:dyDescent="0.3">
      <c r="A61" s="28" t="s">
        <v>76</v>
      </c>
      <c r="B61" s="29">
        <v>94</v>
      </c>
      <c r="C61" s="39">
        <v>94</v>
      </c>
      <c r="D61" s="30">
        <f t="shared" si="1"/>
        <v>1</v>
      </c>
      <c r="E61" s="30" t="s">
        <v>18</v>
      </c>
      <c r="F61" s="30" t="s">
        <v>14</v>
      </c>
    </row>
    <row r="62" spans="1:6" s="31" customFormat="1" ht="43.2" x14ac:dyDescent="0.3">
      <c r="A62" s="28" t="s">
        <v>77</v>
      </c>
      <c r="B62" s="29">
        <v>0.55000000000000004</v>
      </c>
      <c r="C62" s="29">
        <v>0.54549999999999998</v>
      </c>
      <c r="D62" s="30">
        <f t="shared" si="1"/>
        <v>1</v>
      </c>
      <c r="E62" s="30" t="s">
        <v>18</v>
      </c>
      <c r="F62" s="30" t="s">
        <v>10</v>
      </c>
    </row>
    <row r="63" spans="1:6" s="31" customFormat="1" ht="115.2" x14ac:dyDescent="0.3">
      <c r="A63" s="28" t="s">
        <v>78</v>
      </c>
      <c r="B63" s="29">
        <v>375000</v>
      </c>
      <c r="C63" s="39">
        <v>375000</v>
      </c>
      <c r="D63" s="30">
        <f t="shared" si="1"/>
        <v>1</v>
      </c>
      <c r="E63" s="30" t="s">
        <v>12</v>
      </c>
      <c r="F63" s="30" t="s">
        <v>20</v>
      </c>
    </row>
    <row r="64" spans="1:6" s="31" customFormat="1" ht="216" x14ac:dyDescent="0.3">
      <c r="A64" s="28" t="s">
        <v>79</v>
      </c>
      <c r="B64" s="29">
        <v>3.2</v>
      </c>
      <c r="C64" s="29">
        <v>15.5</v>
      </c>
      <c r="D64" s="30">
        <f t="shared" si="1"/>
        <v>0</v>
      </c>
      <c r="E64" s="30" t="s">
        <v>12</v>
      </c>
      <c r="F64" s="30" t="s">
        <v>20</v>
      </c>
    </row>
    <row r="65" spans="1:6" s="31" customFormat="1" ht="28.8" x14ac:dyDescent="0.3">
      <c r="A65" s="28" t="s">
        <v>80</v>
      </c>
      <c r="B65" s="29">
        <v>15.5</v>
      </c>
      <c r="D65" s="30">
        <f t="shared" si="1"/>
        <v>0</v>
      </c>
      <c r="E65" s="30" t="s">
        <v>12</v>
      </c>
      <c r="F65" s="30" t="s">
        <v>10</v>
      </c>
    </row>
    <row r="66" spans="1:6" s="31" customFormat="1" x14ac:dyDescent="0.3">
      <c r="A66" s="28" t="s">
        <v>81</v>
      </c>
      <c r="B66" s="29">
        <v>0.99</v>
      </c>
      <c r="C66" s="29">
        <v>0.99</v>
      </c>
      <c r="D66" s="30">
        <f t="shared" si="1"/>
        <v>1</v>
      </c>
      <c r="E66" s="30" t="s">
        <v>18</v>
      </c>
      <c r="F66" s="30" t="s">
        <v>10</v>
      </c>
    </row>
    <row r="67" spans="1:6" s="31" customFormat="1" ht="28.8" x14ac:dyDescent="0.3">
      <c r="A67" s="28" t="s">
        <v>82</v>
      </c>
      <c r="B67" s="29">
        <v>52</v>
      </c>
      <c r="C67" s="29">
        <v>52.14</v>
      </c>
      <c r="D67" s="30">
        <f t="shared" si="1"/>
        <v>1</v>
      </c>
      <c r="E67" s="30" t="s">
        <v>18</v>
      </c>
      <c r="F67" s="30" t="s">
        <v>10</v>
      </c>
    </row>
    <row r="68" spans="1:6" s="31" customFormat="1" ht="230.4" x14ac:dyDescent="0.3">
      <c r="A68" s="28" t="s">
        <v>83</v>
      </c>
      <c r="B68" s="29">
        <v>382.7</v>
      </c>
      <c r="C68" s="29">
        <v>382.69</v>
      </c>
      <c r="D68" s="30">
        <f t="shared" si="1"/>
        <v>1</v>
      </c>
      <c r="E68" s="30" t="s">
        <v>18</v>
      </c>
      <c r="F68" s="30" t="s">
        <v>20</v>
      </c>
    </row>
    <row r="69" spans="1:6" s="31" customFormat="1" ht="115.2" x14ac:dyDescent="0.3">
      <c r="A69" s="28" t="s">
        <v>84</v>
      </c>
      <c r="B69" s="29">
        <v>2849</v>
      </c>
      <c r="C69" s="29">
        <v>2849</v>
      </c>
      <c r="D69" s="30">
        <f t="shared" si="1"/>
        <v>1</v>
      </c>
      <c r="E69" s="30" t="s">
        <v>18</v>
      </c>
      <c r="F69" s="30" t="s">
        <v>20</v>
      </c>
    </row>
    <row r="70" spans="1:6" s="31" customFormat="1" ht="409.6" x14ac:dyDescent="0.3">
      <c r="A70" s="28" t="s">
        <v>85</v>
      </c>
      <c r="B70" s="29">
        <v>2.5499999999999998</v>
      </c>
      <c r="C70" s="39">
        <v>2.5499999999999998</v>
      </c>
      <c r="D70" s="30">
        <f t="shared" si="1"/>
        <v>1</v>
      </c>
      <c r="E70" s="30" t="s">
        <v>12</v>
      </c>
      <c r="F70" s="30" t="s">
        <v>14</v>
      </c>
    </row>
    <row r="71" spans="1:6" s="31" customFormat="1" ht="72" x14ac:dyDescent="0.3">
      <c r="A71" s="28" t="s">
        <v>86</v>
      </c>
      <c r="B71" s="29">
        <v>2.96</v>
      </c>
      <c r="C71" s="29">
        <v>2.9624999999999999</v>
      </c>
      <c r="D71" s="30">
        <f t="shared" ref="D71:D101" si="2">IF(AND(C71 &gt;= (B71-B71*0.01), C71 &lt;= (B71+B71*0.01)), 1, 0)</f>
        <v>1</v>
      </c>
      <c r="E71" s="30" t="s">
        <v>12</v>
      </c>
      <c r="F71" s="30" t="s">
        <v>10</v>
      </c>
    </row>
    <row r="72" spans="1:6" s="31" customFormat="1" ht="57.6" x14ac:dyDescent="0.3">
      <c r="A72" s="28" t="s">
        <v>87</v>
      </c>
      <c r="B72" s="29">
        <v>107.6</v>
      </c>
      <c r="C72" s="29">
        <v>107.63</v>
      </c>
      <c r="D72" s="30">
        <f t="shared" si="2"/>
        <v>1</v>
      </c>
      <c r="E72" s="30" t="s">
        <v>9</v>
      </c>
      <c r="F72" s="30" t="s">
        <v>10</v>
      </c>
    </row>
    <row r="73" spans="1:6" s="31" customFormat="1" ht="129.6" x14ac:dyDescent="0.3">
      <c r="A73" s="28" t="s">
        <v>88</v>
      </c>
      <c r="B73" s="29">
        <v>250000</v>
      </c>
      <c r="C73" s="29">
        <v>250000</v>
      </c>
      <c r="D73" s="30">
        <f t="shared" si="2"/>
        <v>1</v>
      </c>
      <c r="E73" s="30" t="s">
        <v>12</v>
      </c>
      <c r="F73" s="30" t="s">
        <v>20</v>
      </c>
    </row>
    <row r="74" spans="1:6" s="31" customFormat="1" ht="129.6" x14ac:dyDescent="0.3">
      <c r="A74" s="28" t="s">
        <v>89</v>
      </c>
      <c r="B74" s="29">
        <v>75000</v>
      </c>
      <c r="C74" s="39">
        <v>-300000</v>
      </c>
      <c r="D74" s="30">
        <f t="shared" si="2"/>
        <v>0</v>
      </c>
      <c r="E74" s="30" t="s">
        <v>12</v>
      </c>
      <c r="F74" s="30" t="s">
        <v>20</v>
      </c>
    </row>
    <row r="75" spans="1:6" s="31" customFormat="1" ht="100.8" x14ac:dyDescent="0.3">
      <c r="A75" s="28" t="s">
        <v>90</v>
      </c>
      <c r="B75" s="29">
        <v>-125000</v>
      </c>
      <c r="C75" s="29">
        <v>-125000</v>
      </c>
      <c r="D75" s="30">
        <f t="shared" si="2"/>
        <v>0</v>
      </c>
      <c r="E75" s="30" t="s">
        <v>12</v>
      </c>
      <c r="F75" s="30" t="s">
        <v>20</v>
      </c>
    </row>
    <row r="76" spans="1:6" s="31" customFormat="1" ht="158.4" x14ac:dyDescent="0.3">
      <c r="A76" s="28" t="s">
        <v>91</v>
      </c>
      <c r="B76" s="29">
        <v>150000</v>
      </c>
      <c r="C76" s="29">
        <v>400000</v>
      </c>
      <c r="D76" s="30">
        <f t="shared" si="2"/>
        <v>0</v>
      </c>
      <c r="E76" s="30" t="s">
        <v>12</v>
      </c>
      <c r="F76" s="30" t="s">
        <v>20</v>
      </c>
    </row>
    <row r="77" spans="1:6" s="31" customFormat="1" ht="43.2" x14ac:dyDescent="0.3">
      <c r="A77" s="28" t="s">
        <v>92</v>
      </c>
      <c r="B77" s="29">
        <f>SQRT(2)</f>
        <v>1.4142135623730951</v>
      </c>
      <c r="C77" s="29">
        <v>1.4142135600000001</v>
      </c>
      <c r="D77" s="30">
        <f t="shared" si="2"/>
        <v>1</v>
      </c>
      <c r="E77" s="30" t="s">
        <v>12</v>
      </c>
      <c r="F77" s="30" t="s">
        <v>10</v>
      </c>
    </row>
    <row r="78" spans="1:6" s="31" customFormat="1" ht="43.2" x14ac:dyDescent="0.3">
      <c r="A78" s="28" t="s">
        <v>93</v>
      </c>
      <c r="B78" s="29">
        <v>300</v>
      </c>
      <c r="C78" s="29">
        <v>150</v>
      </c>
      <c r="D78" s="30">
        <f t="shared" si="2"/>
        <v>0</v>
      </c>
      <c r="E78" s="30" t="s">
        <v>12</v>
      </c>
      <c r="F78" s="30" t="s">
        <v>10</v>
      </c>
    </row>
    <row r="79" spans="1:6" s="31" customFormat="1" ht="216" x14ac:dyDescent="0.3">
      <c r="A79" s="28" t="s">
        <v>94</v>
      </c>
      <c r="B79" s="29">
        <v>112</v>
      </c>
      <c r="C79" s="29">
        <v>112</v>
      </c>
      <c r="D79" s="30">
        <f t="shared" si="2"/>
        <v>1</v>
      </c>
      <c r="E79" s="30" t="s">
        <v>12</v>
      </c>
      <c r="F79" s="30" t="s">
        <v>20</v>
      </c>
    </row>
    <row r="80" spans="1:6" s="31" customFormat="1" ht="28.8" x14ac:dyDescent="0.3">
      <c r="A80" s="28" t="s">
        <v>95</v>
      </c>
      <c r="B80" s="29">
        <v>1470</v>
      </c>
      <c r="C80" s="39">
        <v>1469.69</v>
      </c>
      <c r="D80" s="30">
        <f t="shared" si="2"/>
        <v>1</v>
      </c>
      <c r="E80" s="30" t="s">
        <v>12</v>
      </c>
      <c r="F80" s="30" t="s">
        <v>10</v>
      </c>
    </row>
    <row r="81" spans="1:6" s="31" customFormat="1" ht="409.6" x14ac:dyDescent="0.3">
      <c r="A81" s="28" t="s">
        <v>96</v>
      </c>
      <c r="B81" s="29">
        <v>2457</v>
      </c>
      <c r="C81" s="29">
        <v>2534</v>
      </c>
      <c r="D81" s="30">
        <f t="shared" si="2"/>
        <v>0</v>
      </c>
      <c r="E81" s="30" t="s">
        <v>12</v>
      </c>
      <c r="F81" s="30" t="s">
        <v>14</v>
      </c>
    </row>
    <row r="82" spans="1:6" s="31" customFormat="1" ht="100.8" x14ac:dyDescent="0.3">
      <c r="A82" s="28" t="s">
        <v>97</v>
      </c>
      <c r="B82" s="29">
        <v>48.5</v>
      </c>
      <c r="C82" s="29">
        <v>48.548000000000002</v>
      </c>
      <c r="D82" s="30">
        <f t="shared" si="2"/>
        <v>1</v>
      </c>
      <c r="E82" s="30" t="s">
        <v>18</v>
      </c>
      <c r="F82" s="30" t="s">
        <v>20</v>
      </c>
    </row>
    <row r="83" spans="1:6" s="31" customFormat="1" ht="172.8" x14ac:dyDescent="0.3">
      <c r="A83" s="28" t="s">
        <v>98</v>
      </c>
      <c r="B83" s="29">
        <v>191</v>
      </c>
      <c r="C83" s="29">
        <v>639.20000000000005</v>
      </c>
      <c r="D83" s="30">
        <f t="shared" si="2"/>
        <v>0</v>
      </c>
      <c r="E83" s="30" t="s">
        <v>18</v>
      </c>
      <c r="F83" s="30" t="s">
        <v>20</v>
      </c>
    </row>
    <row r="84" spans="1:6" s="31" customFormat="1" ht="187.2" x14ac:dyDescent="0.3">
      <c r="A84" s="28" t="s">
        <v>99</v>
      </c>
      <c r="B84" s="29">
        <v>10.36</v>
      </c>
      <c r="C84" s="29">
        <v>11.76</v>
      </c>
      <c r="D84" s="30">
        <f t="shared" si="2"/>
        <v>0</v>
      </c>
      <c r="E84" s="30" t="s">
        <v>12</v>
      </c>
      <c r="F84" s="30" t="s">
        <v>20</v>
      </c>
    </row>
    <row r="85" spans="1:6" s="31" customFormat="1" ht="43.2" x14ac:dyDescent="0.3">
      <c r="A85" s="28" t="s">
        <v>100</v>
      </c>
      <c r="B85" s="29">
        <v>547</v>
      </c>
      <c r="C85" s="39">
        <v>547.5</v>
      </c>
      <c r="D85" s="30">
        <f t="shared" si="2"/>
        <v>1</v>
      </c>
      <c r="E85" s="30" t="s">
        <v>12</v>
      </c>
      <c r="F85" s="30" t="s">
        <v>10</v>
      </c>
    </row>
    <row r="86" spans="1:6" s="31" customFormat="1" ht="115.2" x14ac:dyDescent="0.3">
      <c r="A86" s="28" t="s">
        <v>101</v>
      </c>
      <c r="B86" s="29">
        <v>20000</v>
      </c>
      <c r="C86" s="29">
        <v>34641</v>
      </c>
      <c r="D86" s="30">
        <f t="shared" si="2"/>
        <v>0</v>
      </c>
      <c r="E86" s="30" t="s">
        <v>18</v>
      </c>
      <c r="F86" s="30" t="s">
        <v>10</v>
      </c>
    </row>
    <row r="87" spans="1:6" s="31" customFormat="1" ht="409.6" x14ac:dyDescent="0.3">
      <c r="A87" s="28" t="s">
        <v>102</v>
      </c>
      <c r="B87" s="29">
        <v>0.65</v>
      </c>
      <c r="C87" s="39">
        <v>0.64864999999999995</v>
      </c>
      <c r="D87" s="30">
        <f t="shared" si="2"/>
        <v>1</v>
      </c>
      <c r="E87" s="30" t="s">
        <v>12</v>
      </c>
      <c r="F87" s="30" t="s">
        <v>14</v>
      </c>
    </row>
    <row r="88" spans="1:6" s="31" customFormat="1" ht="129.6" x14ac:dyDescent="0.3">
      <c r="A88" s="28" t="s">
        <v>103</v>
      </c>
      <c r="B88" s="29">
        <v>17320.5</v>
      </c>
      <c r="C88" s="39">
        <v>17320.509999999998</v>
      </c>
      <c r="D88" s="30">
        <f t="shared" si="2"/>
        <v>1</v>
      </c>
      <c r="E88" s="30" t="s">
        <v>18</v>
      </c>
      <c r="F88" s="30" t="s">
        <v>10</v>
      </c>
    </row>
    <row r="89" spans="1:6" s="31" customFormat="1" ht="43.2" x14ac:dyDescent="0.3">
      <c r="A89" s="28" t="s">
        <v>104</v>
      </c>
      <c r="B89" s="29">
        <v>400</v>
      </c>
      <c r="C89" s="29">
        <v>400</v>
      </c>
      <c r="D89" s="30">
        <f t="shared" si="2"/>
        <v>1</v>
      </c>
      <c r="E89" s="30" t="s">
        <v>12</v>
      </c>
      <c r="F89" s="30" t="s">
        <v>10</v>
      </c>
    </row>
    <row r="90" spans="1:6" s="31" customFormat="1" ht="409.6" x14ac:dyDescent="0.3">
      <c r="A90" s="28" t="s">
        <v>105</v>
      </c>
      <c r="B90" s="29">
        <v>225</v>
      </c>
      <c r="C90" s="39">
        <v>222.34</v>
      </c>
      <c r="D90" s="30">
        <f t="shared" si="2"/>
        <v>0</v>
      </c>
      <c r="E90" s="30" t="s">
        <v>12</v>
      </c>
      <c r="F90" s="30" t="s">
        <v>14</v>
      </c>
    </row>
    <row r="91" spans="1:6" s="31" customFormat="1" ht="216" x14ac:dyDescent="0.3">
      <c r="A91" s="28" t="s">
        <v>106</v>
      </c>
      <c r="B91" s="29">
        <v>303</v>
      </c>
      <c r="C91" s="29">
        <v>605</v>
      </c>
      <c r="D91" s="30">
        <f t="shared" si="2"/>
        <v>0</v>
      </c>
      <c r="E91" s="30" t="s">
        <v>18</v>
      </c>
      <c r="F91" s="30" t="s">
        <v>20</v>
      </c>
    </row>
    <row r="92" spans="1:6" s="31" customFormat="1" ht="57.6" x14ac:dyDescent="0.3">
      <c r="A92" s="28" t="s">
        <v>107</v>
      </c>
      <c r="B92" s="29">
        <v>8.8640000000000008</v>
      </c>
      <c r="C92" s="39">
        <v>8.8640000000000008</v>
      </c>
      <c r="D92" s="30">
        <f t="shared" si="2"/>
        <v>1</v>
      </c>
      <c r="E92" s="30" t="s">
        <v>12</v>
      </c>
      <c r="F92" s="30" t="s">
        <v>10</v>
      </c>
    </row>
    <row r="93" spans="1:6" s="31" customFormat="1" ht="28.8" x14ac:dyDescent="0.3">
      <c r="A93" s="28" t="s">
        <v>108</v>
      </c>
      <c r="B93" s="29">
        <v>500</v>
      </c>
      <c r="C93" s="29">
        <v>500</v>
      </c>
      <c r="D93" s="30">
        <f t="shared" si="2"/>
        <v>1</v>
      </c>
      <c r="E93" s="30" t="s">
        <v>18</v>
      </c>
      <c r="F93" s="30" t="s">
        <v>10</v>
      </c>
    </row>
    <row r="94" spans="1:6" s="31" customFormat="1" ht="72" x14ac:dyDescent="0.3">
      <c r="A94" s="28" t="s">
        <v>109</v>
      </c>
      <c r="B94" s="29">
        <v>28</v>
      </c>
      <c r="C94" s="29">
        <v>28</v>
      </c>
      <c r="D94" s="30">
        <f t="shared" si="2"/>
        <v>1</v>
      </c>
      <c r="E94" s="30" t="s">
        <v>12</v>
      </c>
      <c r="F94" s="30" t="s">
        <v>10</v>
      </c>
    </row>
    <row r="95" spans="1:6" s="31" customFormat="1" ht="230.4" x14ac:dyDescent="0.3">
      <c r="A95" s="28" t="s">
        <v>110</v>
      </c>
      <c r="B95" s="29">
        <v>173.2</v>
      </c>
      <c r="C95" s="39">
        <v>173.21</v>
      </c>
      <c r="D95" s="30">
        <f t="shared" si="2"/>
        <v>1</v>
      </c>
      <c r="E95" s="30" t="s">
        <v>9</v>
      </c>
      <c r="F95" s="30" t="s">
        <v>10</v>
      </c>
    </row>
    <row r="96" spans="1:6" s="31" customFormat="1" ht="273.60000000000002" x14ac:dyDescent="0.3">
      <c r="A96" s="28" t="s">
        <v>111</v>
      </c>
      <c r="B96" s="29">
        <v>18200</v>
      </c>
      <c r="C96" s="29">
        <v>18200</v>
      </c>
      <c r="D96" s="30">
        <f t="shared" si="2"/>
        <v>1</v>
      </c>
      <c r="E96" s="30" t="s">
        <v>9</v>
      </c>
      <c r="F96" s="30" t="s">
        <v>20</v>
      </c>
    </row>
    <row r="97" spans="1:6" s="31" customFormat="1" ht="43.2" x14ac:dyDescent="0.3">
      <c r="A97" s="28" t="s">
        <v>112</v>
      </c>
      <c r="B97" s="29">
        <v>400</v>
      </c>
      <c r="C97" s="39">
        <v>400</v>
      </c>
      <c r="D97" s="30">
        <f t="shared" si="2"/>
        <v>1</v>
      </c>
      <c r="E97" s="30" t="s">
        <v>12</v>
      </c>
      <c r="F97" s="30" t="s">
        <v>10</v>
      </c>
    </row>
    <row r="98" spans="1:6" s="31" customFormat="1" ht="28.8" x14ac:dyDescent="0.3">
      <c r="A98" s="28" t="s">
        <v>113</v>
      </c>
      <c r="B98" s="29">
        <v>2018</v>
      </c>
      <c r="C98" s="29">
        <v>2017.84</v>
      </c>
      <c r="D98" s="30">
        <f t="shared" si="2"/>
        <v>1</v>
      </c>
      <c r="E98" s="30" t="s">
        <v>12</v>
      </c>
      <c r="F98" s="30" t="s">
        <v>10</v>
      </c>
    </row>
    <row r="99" spans="1:6" s="31" customFormat="1" ht="409.6" x14ac:dyDescent="0.3">
      <c r="A99" s="37" t="s">
        <v>114</v>
      </c>
      <c r="B99" s="29">
        <v>29</v>
      </c>
      <c r="C99" s="29">
        <v>28.8444</v>
      </c>
      <c r="D99" s="30">
        <f t="shared" si="2"/>
        <v>1</v>
      </c>
      <c r="E99" s="30" t="s">
        <v>12</v>
      </c>
      <c r="F99" s="30" t="s">
        <v>14</v>
      </c>
    </row>
    <row r="100" spans="1:6" s="31" customFormat="1" ht="43.2" x14ac:dyDescent="0.3">
      <c r="A100" s="28" t="s">
        <v>115</v>
      </c>
      <c r="B100" s="29">
        <v>300</v>
      </c>
      <c r="C100" s="29">
        <v>300</v>
      </c>
      <c r="D100" s="30">
        <f t="shared" si="2"/>
        <v>1</v>
      </c>
      <c r="E100" s="30" t="s">
        <v>12</v>
      </c>
      <c r="F100" s="30" t="s">
        <v>10</v>
      </c>
    </row>
    <row r="101" spans="1:6" s="31" customFormat="1" ht="201.6" x14ac:dyDescent="0.3">
      <c r="A101" s="28" t="s">
        <v>116</v>
      </c>
      <c r="B101" s="29">
        <v>6675</v>
      </c>
      <c r="C101" s="39">
        <v>6679.4475000000002</v>
      </c>
      <c r="D101" s="30">
        <f t="shared" si="2"/>
        <v>1</v>
      </c>
      <c r="E101" s="30" t="s">
        <v>18</v>
      </c>
      <c r="F101" s="30" t="s">
        <v>20</v>
      </c>
    </row>
    <row r="102" spans="1:6" x14ac:dyDescent="0.3">
      <c r="B102" s="17"/>
      <c r="D102" s="1"/>
      <c r="E102" s="1"/>
      <c r="F102" s="1"/>
    </row>
    <row r="103" spans="1:6" x14ac:dyDescent="0.3">
      <c r="B103" s="20"/>
      <c r="D103" s="12"/>
      <c r="E103" s="1"/>
      <c r="F103" s="1"/>
    </row>
    <row r="104" spans="1:6" x14ac:dyDescent="0.3">
      <c r="B104" s="17"/>
      <c r="D104" s="1"/>
      <c r="E104" s="1"/>
      <c r="F104" s="1"/>
    </row>
    <row r="105" spans="1:6" x14ac:dyDescent="0.3">
      <c r="B105" s="17"/>
      <c r="D105" s="1"/>
      <c r="E105" s="1"/>
      <c r="F105" s="1"/>
    </row>
    <row r="106" spans="1:6" x14ac:dyDescent="0.3">
      <c r="B106" s="17"/>
      <c r="D106" s="1"/>
      <c r="E106" s="1"/>
      <c r="F106" s="1"/>
    </row>
    <row r="107" spans="1:6" x14ac:dyDescent="0.3">
      <c r="A107" s="11"/>
      <c r="B107" s="20"/>
      <c r="D107" s="12"/>
      <c r="E107" s="1"/>
      <c r="F107" s="1"/>
    </row>
    <row r="108" spans="1:6" x14ac:dyDescent="0.3">
      <c r="A108" s="15"/>
      <c r="B108" s="17"/>
      <c r="C108" s="1"/>
      <c r="D108" s="1"/>
      <c r="E108" s="1"/>
      <c r="F108" s="1"/>
    </row>
    <row r="109" spans="1:6" x14ac:dyDescent="0.3">
      <c r="A109" s="11"/>
      <c r="B109" s="20"/>
      <c r="C109" s="12"/>
      <c r="D109" s="12"/>
      <c r="E109" s="1"/>
      <c r="F109" s="1"/>
    </row>
    <row r="110" spans="1:6" x14ac:dyDescent="0.3">
      <c r="A110" s="11"/>
      <c r="B110" s="20"/>
      <c r="C110" s="12"/>
      <c r="D110" s="12"/>
      <c r="E110" s="1"/>
      <c r="F110" s="1"/>
    </row>
    <row r="111" spans="1:6" x14ac:dyDescent="0.3">
      <c r="A111" s="13"/>
      <c r="B111" s="17"/>
      <c r="C111" s="1"/>
      <c r="D111" s="1"/>
      <c r="E111" s="1"/>
      <c r="F111" s="1"/>
    </row>
    <row r="112" spans="1:6" x14ac:dyDescent="0.3">
      <c r="A112" s="15"/>
      <c r="B112" s="17"/>
      <c r="C112" s="1"/>
      <c r="D112" s="1"/>
      <c r="E112" s="1"/>
      <c r="F112" s="1"/>
    </row>
    <row r="113" spans="1:6" x14ac:dyDescent="0.3">
      <c r="A113" s="11"/>
      <c r="B113" s="20"/>
      <c r="C113" s="12"/>
      <c r="D113" s="12"/>
      <c r="E113" s="1"/>
      <c r="F113" s="1"/>
    </row>
    <row r="114" spans="1:6" x14ac:dyDescent="0.3">
      <c r="A114" s="15"/>
      <c r="B114" s="17"/>
      <c r="C114" s="1"/>
      <c r="D114" s="1"/>
      <c r="E114" s="1"/>
      <c r="F114" s="1"/>
    </row>
    <row r="115" spans="1:6" x14ac:dyDescent="0.3">
      <c r="A115" s="15"/>
      <c r="B115" s="17"/>
      <c r="C115" s="1"/>
      <c r="D115" s="1"/>
      <c r="E115" s="1"/>
      <c r="F115" s="1"/>
    </row>
    <row r="116" spans="1:6" x14ac:dyDescent="0.3">
      <c r="A116" s="15"/>
      <c r="B116" s="17"/>
      <c r="C116" s="1"/>
      <c r="D116" s="1"/>
      <c r="E116" s="1"/>
      <c r="F116" s="1"/>
    </row>
    <row r="117" spans="1:6" x14ac:dyDescent="0.3">
      <c r="A117" s="15"/>
      <c r="B117" s="17"/>
      <c r="C117" s="1"/>
      <c r="D117" s="1"/>
      <c r="E117" s="1"/>
      <c r="F117" s="1"/>
    </row>
    <row r="118" spans="1:6" x14ac:dyDescent="0.3">
      <c r="A118" s="15"/>
      <c r="B118" s="17"/>
      <c r="C118" s="1"/>
      <c r="D118" s="1"/>
      <c r="E118" s="1"/>
      <c r="F118" s="1"/>
    </row>
    <row r="119" spans="1:6" x14ac:dyDescent="0.3">
      <c r="A119" s="15"/>
      <c r="B119" s="17"/>
      <c r="C119" s="1"/>
      <c r="D119" s="1"/>
      <c r="E119" s="1"/>
      <c r="F119" s="1"/>
    </row>
    <row r="120" spans="1:6" x14ac:dyDescent="0.3">
      <c r="A120" s="15"/>
      <c r="B120" s="17"/>
      <c r="C120" s="1"/>
      <c r="D120" s="1"/>
      <c r="E120" s="1"/>
      <c r="F120" s="1"/>
    </row>
    <row r="121" spans="1:6" x14ac:dyDescent="0.3">
      <c r="A121" s="15"/>
      <c r="B121" s="17"/>
      <c r="C121" s="1"/>
      <c r="D121" s="1"/>
      <c r="E121" s="1"/>
      <c r="F121" s="1"/>
    </row>
    <row r="122" spans="1:6" x14ac:dyDescent="0.3">
      <c r="A122" s="11"/>
      <c r="B122" s="20"/>
      <c r="C122" s="12"/>
      <c r="D122" s="12"/>
      <c r="E122" s="1"/>
      <c r="F122" s="1"/>
    </row>
    <row r="123" spans="1:6" x14ac:dyDescent="0.3">
      <c r="A123" s="15"/>
      <c r="B123" s="17"/>
      <c r="C123" s="1"/>
      <c r="D123" s="1"/>
      <c r="E123" s="1"/>
      <c r="F123" s="1"/>
    </row>
    <row r="124" spans="1:6" x14ac:dyDescent="0.3">
      <c r="A124" s="11"/>
      <c r="B124" s="20"/>
      <c r="C124" s="12"/>
      <c r="D124" s="12"/>
      <c r="E124" s="1"/>
      <c r="F124" s="1"/>
    </row>
    <row r="125" spans="1:6" x14ac:dyDescent="0.3">
      <c r="A125" s="11"/>
      <c r="B125" s="20"/>
      <c r="C125" s="12"/>
      <c r="D125" s="12"/>
      <c r="E125" s="1"/>
      <c r="F125" s="1"/>
    </row>
    <row r="126" spans="1:6" x14ac:dyDescent="0.3">
      <c r="A126" s="15"/>
      <c r="B126" s="17"/>
      <c r="C126" s="1"/>
      <c r="D126" s="1"/>
      <c r="E126" s="1"/>
      <c r="F126" s="1"/>
    </row>
    <row r="127" spans="1:6" x14ac:dyDescent="0.3">
      <c r="A127" s="11"/>
      <c r="B127" s="20"/>
      <c r="C127" s="12"/>
      <c r="D127" s="12"/>
      <c r="E127" s="1"/>
      <c r="F127" s="1"/>
    </row>
    <row r="128" spans="1:6" x14ac:dyDescent="0.3">
      <c r="A128" s="11"/>
      <c r="B128" s="20"/>
      <c r="C128" s="12"/>
      <c r="D128" s="12"/>
      <c r="E128" s="1"/>
      <c r="F128" s="1"/>
    </row>
    <row r="129" spans="1:6" x14ac:dyDescent="0.3">
      <c r="A129" s="11"/>
      <c r="B129" s="20"/>
      <c r="C129" s="12"/>
      <c r="D129" s="12"/>
      <c r="E129" s="1"/>
      <c r="F129" s="1"/>
    </row>
    <row r="130" spans="1:6" x14ac:dyDescent="0.3">
      <c r="A130" s="15"/>
      <c r="B130" s="17"/>
      <c r="C130" s="1"/>
      <c r="D130" s="1"/>
      <c r="E130" s="1"/>
      <c r="F130" s="1"/>
    </row>
    <row r="131" spans="1:6" x14ac:dyDescent="0.3">
      <c r="A131" s="15"/>
      <c r="B131" s="17"/>
      <c r="C131" s="1"/>
      <c r="D131" s="1"/>
      <c r="E131" s="1"/>
      <c r="F131" s="1"/>
    </row>
    <row r="132" spans="1:6" x14ac:dyDescent="0.3">
      <c r="A132" s="15"/>
      <c r="B132" s="17"/>
      <c r="C132" s="1"/>
      <c r="D132" s="1"/>
      <c r="E132" s="1"/>
      <c r="F132" s="1"/>
    </row>
    <row r="133" spans="1:6" x14ac:dyDescent="0.3">
      <c r="A133" s="15"/>
      <c r="B133" s="17"/>
      <c r="C133" s="1"/>
      <c r="D133" s="1"/>
      <c r="E133" s="1"/>
      <c r="F133" s="1"/>
    </row>
    <row r="134" spans="1:6" x14ac:dyDescent="0.3">
      <c r="A134" s="15"/>
      <c r="B134" s="17"/>
      <c r="C134" s="1"/>
      <c r="D134" s="1"/>
      <c r="E134" s="1"/>
      <c r="F134" s="1"/>
    </row>
    <row r="135" spans="1:6" x14ac:dyDescent="0.3">
      <c r="A135" s="15"/>
      <c r="B135" s="17"/>
      <c r="C135" s="1"/>
      <c r="D135" s="1"/>
      <c r="E135" s="1"/>
      <c r="F135" s="1"/>
    </row>
    <row r="136" spans="1:6" x14ac:dyDescent="0.3">
      <c r="A136" s="15"/>
      <c r="B136" s="17"/>
      <c r="C136" s="1"/>
      <c r="D136" s="1"/>
      <c r="E136" s="1"/>
      <c r="F136" s="1"/>
    </row>
    <row r="137" spans="1:6" x14ac:dyDescent="0.3">
      <c r="A137" s="15"/>
      <c r="B137" s="17"/>
      <c r="C137" s="1"/>
      <c r="D137" s="1"/>
      <c r="E137" s="1"/>
      <c r="F137" s="1"/>
    </row>
    <row r="138" spans="1:6" x14ac:dyDescent="0.3">
      <c r="A138" s="15"/>
      <c r="B138" s="17"/>
      <c r="C138" s="1"/>
      <c r="D138" s="1"/>
      <c r="E138" s="1"/>
      <c r="F138" s="1"/>
    </row>
    <row r="139" spans="1:6" x14ac:dyDescent="0.3">
      <c r="A139" s="15"/>
      <c r="B139" s="17"/>
      <c r="C139" s="1"/>
      <c r="D139" s="1"/>
      <c r="E139" s="1"/>
      <c r="F139" s="1"/>
    </row>
    <row r="140" spans="1:6" x14ac:dyDescent="0.3">
      <c r="A140" s="15"/>
      <c r="B140" s="17"/>
      <c r="C140" s="1"/>
      <c r="D140" s="1"/>
      <c r="E140" s="1"/>
      <c r="F140" s="1"/>
    </row>
    <row r="141" spans="1:6" x14ac:dyDescent="0.3">
      <c r="A141" s="15"/>
      <c r="B141" s="17"/>
      <c r="C141" s="1"/>
      <c r="D141" s="1"/>
      <c r="E141" s="1"/>
      <c r="F141" s="1"/>
    </row>
    <row r="142" spans="1:6" x14ac:dyDescent="0.3">
      <c r="A142" s="11"/>
      <c r="B142" s="20"/>
      <c r="C142" s="12"/>
      <c r="D142" s="12"/>
      <c r="E142" s="1"/>
      <c r="F142" s="1"/>
    </row>
    <row r="143" spans="1:6" x14ac:dyDescent="0.3">
      <c r="A143" s="15"/>
      <c r="B143" s="17"/>
      <c r="C143" s="1"/>
      <c r="D143" s="1"/>
      <c r="E143" s="1"/>
      <c r="F143" s="1"/>
    </row>
    <row r="144" spans="1:6" x14ac:dyDescent="0.3">
      <c r="A144" s="11"/>
      <c r="B144" s="20"/>
      <c r="C144" s="12"/>
      <c r="D144" s="12"/>
      <c r="E144" s="1"/>
      <c r="F144" s="1"/>
    </row>
    <row r="145" spans="1:6" x14ac:dyDescent="0.3">
      <c r="A145" s="10"/>
      <c r="B145" s="17"/>
      <c r="C145" s="1"/>
      <c r="D145" s="1"/>
      <c r="E145" s="1"/>
      <c r="F145" s="1"/>
    </row>
    <row r="146" spans="1:6" x14ac:dyDescent="0.3">
      <c r="A146" s="11"/>
      <c r="B146" s="20"/>
      <c r="C146" s="12"/>
      <c r="D146" s="12"/>
      <c r="E146" s="1"/>
      <c r="F146" s="1"/>
    </row>
    <row r="147" spans="1:6" x14ac:dyDescent="0.3">
      <c r="A147" s="11"/>
      <c r="B147" s="20"/>
      <c r="C147" s="12"/>
      <c r="D147" s="12"/>
      <c r="E147" s="1"/>
      <c r="F147" s="1"/>
    </row>
    <row r="148" spans="1:6" x14ac:dyDescent="0.3">
      <c r="A148" s="15"/>
      <c r="B148" s="17"/>
      <c r="C148" s="1"/>
      <c r="D148" s="1"/>
      <c r="E148" s="1"/>
      <c r="F148" s="1"/>
    </row>
    <row r="149" spans="1:6" x14ac:dyDescent="0.3">
      <c r="A149" s="15"/>
      <c r="B149" s="17"/>
      <c r="C149" s="1"/>
      <c r="D149" s="1"/>
      <c r="E149" s="1"/>
      <c r="F149" s="1"/>
    </row>
    <row r="150" spans="1:6" x14ac:dyDescent="0.3">
      <c r="A150" s="15"/>
      <c r="B150" s="17"/>
      <c r="C150" s="1"/>
      <c r="D150" s="1"/>
      <c r="E150" s="1"/>
      <c r="F150" s="1"/>
    </row>
    <row r="151" spans="1:6" x14ac:dyDescent="0.3">
      <c r="A151" s="13"/>
      <c r="B151" s="17"/>
      <c r="C151" s="1"/>
      <c r="D151" s="1"/>
      <c r="E151" s="1"/>
      <c r="F151" s="1"/>
    </row>
    <row r="152" spans="1:6" x14ac:dyDescent="0.3">
      <c r="A152" s="15"/>
      <c r="B152" s="17"/>
      <c r="C152" s="1"/>
      <c r="D152" s="1"/>
      <c r="E152" s="1"/>
      <c r="F152" s="1"/>
    </row>
    <row r="153" spans="1:6" x14ac:dyDescent="0.3">
      <c r="A153" s="15"/>
      <c r="B153" s="17"/>
      <c r="C153" s="1"/>
      <c r="D153" s="1"/>
      <c r="E153" s="1"/>
      <c r="F153" s="1"/>
    </row>
    <row r="154" spans="1:6" x14ac:dyDescent="0.3">
      <c r="A154" s="11"/>
      <c r="B154" s="20"/>
      <c r="C154" s="12"/>
      <c r="D154" s="12"/>
      <c r="E154" s="1"/>
      <c r="F154" s="1"/>
    </row>
    <row r="155" spans="1:6" x14ac:dyDescent="0.3">
      <c r="A155" s="11"/>
      <c r="B155" s="20"/>
      <c r="C155" s="12"/>
      <c r="D155" s="12"/>
      <c r="E155" s="1"/>
      <c r="F155" s="1"/>
    </row>
    <row r="156" spans="1:6" x14ac:dyDescent="0.3">
      <c r="A156" s="15"/>
      <c r="B156" s="17"/>
      <c r="C156" s="1"/>
      <c r="D156" s="1"/>
      <c r="E156" s="1"/>
      <c r="F156" s="1"/>
    </row>
    <row r="157" spans="1:6" x14ac:dyDescent="0.3">
      <c r="A157" s="15"/>
      <c r="B157" s="17"/>
      <c r="C157" s="1"/>
      <c r="D157" s="1"/>
      <c r="E157" s="1"/>
      <c r="F157" s="1"/>
    </row>
    <row r="158" spans="1:6" x14ac:dyDescent="0.3">
      <c r="A158" s="11"/>
      <c r="B158" s="20"/>
      <c r="C158" s="12"/>
      <c r="D158" s="12"/>
      <c r="E158" s="1"/>
      <c r="F158" s="1"/>
    </row>
    <row r="159" spans="1:6" x14ac:dyDescent="0.3">
      <c r="A159" s="15"/>
      <c r="B159" s="17"/>
      <c r="C159" s="1"/>
      <c r="D159" s="1"/>
      <c r="E159" s="1"/>
      <c r="F159" s="1"/>
    </row>
    <row r="160" spans="1:6" x14ac:dyDescent="0.3">
      <c r="A160" s="11"/>
      <c r="B160" s="20"/>
      <c r="C160" s="12"/>
      <c r="D160" s="12"/>
      <c r="E160" s="1"/>
      <c r="F160" s="1"/>
    </row>
    <row r="161" spans="1:6" x14ac:dyDescent="0.3">
      <c r="A161" s="15"/>
      <c r="B161" s="17"/>
      <c r="C161" s="1"/>
      <c r="D161" s="1"/>
      <c r="E161" s="1"/>
      <c r="F161" s="1"/>
    </row>
    <row r="162" spans="1:6" x14ac:dyDescent="0.3">
      <c r="A162" s="13"/>
      <c r="B162" s="17"/>
      <c r="C162" s="1"/>
      <c r="D162" s="1"/>
      <c r="E162" s="1"/>
      <c r="F162" s="1"/>
    </row>
    <row r="163" spans="1:6" x14ac:dyDescent="0.3">
      <c r="A163" s="15"/>
      <c r="B163" s="17"/>
      <c r="C163" s="1"/>
      <c r="D163" s="1"/>
      <c r="E163" s="1"/>
      <c r="F163" s="1"/>
    </row>
    <row r="164" spans="1:6" x14ac:dyDescent="0.3">
      <c r="A164" s="15"/>
      <c r="B164" s="17"/>
      <c r="C164" s="1"/>
      <c r="D164" s="1"/>
      <c r="E164" s="1"/>
      <c r="F164" s="1"/>
    </row>
    <row r="165" spans="1:6" x14ac:dyDescent="0.3">
      <c r="A165" s="13"/>
      <c r="B165" s="17"/>
      <c r="C165" s="1"/>
      <c r="D165" s="1"/>
      <c r="E165" s="1"/>
      <c r="F165" s="1"/>
    </row>
    <row r="166" spans="1:6" x14ac:dyDescent="0.3">
      <c r="A166" s="11"/>
      <c r="B166" s="20"/>
      <c r="C166" s="12"/>
      <c r="D166" s="12"/>
      <c r="E166" s="1"/>
      <c r="F166" s="1"/>
    </row>
    <row r="167" spans="1:6" x14ac:dyDescent="0.3">
      <c r="A167" s="11"/>
      <c r="B167" s="20"/>
      <c r="C167" s="12"/>
      <c r="D167" s="12"/>
      <c r="E167" s="1"/>
      <c r="F167" s="1"/>
    </row>
    <row r="168" spans="1:6" x14ac:dyDescent="0.3">
      <c r="A168" s="11"/>
      <c r="B168" s="20"/>
      <c r="C168" s="12"/>
      <c r="D168" s="12"/>
      <c r="E168" s="1"/>
      <c r="F168" s="1"/>
    </row>
    <row r="169" spans="1:6" x14ac:dyDescent="0.3">
      <c r="A169" s="13"/>
      <c r="B169" s="17"/>
      <c r="C169" s="1"/>
      <c r="D169" s="1"/>
      <c r="E169" s="1"/>
      <c r="F169" s="1"/>
    </row>
    <row r="170" spans="1:6" x14ac:dyDescent="0.3">
      <c r="A170" s="11"/>
      <c r="B170" s="20"/>
      <c r="C170" s="12"/>
      <c r="D170" s="12"/>
      <c r="E170" s="1"/>
      <c r="F170" s="1"/>
    </row>
    <row r="171" spans="1:6" x14ac:dyDescent="0.3">
      <c r="A171" s="15"/>
      <c r="B171" s="17"/>
      <c r="C171" s="1"/>
      <c r="D171" s="1"/>
      <c r="E171" s="1"/>
      <c r="F171" s="1"/>
    </row>
    <row r="172" spans="1:6" x14ac:dyDescent="0.3">
      <c r="A172" s="11"/>
      <c r="B172" s="20"/>
      <c r="C172" s="12"/>
      <c r="D172" s="12"/>
      <c r="E172" s="1"/>
      <c r="F172" s="1"/>
    </row>
    <row r="173" spans="1:6" x14ac:dyDescent="0.3">
      <c r="A173" s="15"/>
      <c r="B173" s="17"/>
      <c r="C173" s="1"/>
      <c r="D173" s="1"/>
      <c r="E173" s="1"/>
      <c r="F173" s="1"/>
    </row>
    <row r="174" spans="1:6" x14ac:dyDescent="0.3">
      <c r="A174" s="15"/>
      <c r="B174" s="17"/>
      <c r="C174" s="1"/>
      <c r="D174" s="1"/>
      <c r="E174" s="1"/>
      <c r="F174" s="1"/>
    </row>
    <row r="175" spans="1:6" x14ac:dyDescent="0.3">
      <c r="A175" s="15"/>
      <c r="B175" s="17"/>
      <c r="C175" s="1"/>
      <c r="D175" s="1"/>
      <c r="E175" s="1"/>
      <c r="F175" s="1"/>
    </row>
    <row r="176" spans="1:6" x14ac:dyDescent="0.3">
      <c r="A176" s="15"/>
      <c r="B176" s="17"/>
      <c r="C176" s="1"/>
      <c r="D176" s="1"/>
      <c r="E176" s="1"/>
      <c r="F176" s="1"/>
    </row>
    <row r="177" spans="1:6" x14ac:dyDescent="0.3">
      <c r="A177" s="15"/>
      <c r="B177" s="17"/>
      <c r="C177" s="1"/>
      <c r="D177" s="1"/>
      <c r="E177" s="1"/>
      <c r="F177" s="1"/>
    </row>
    <row r="178" spans="1:6" x14ac:dyDescent="0.3">
      <c r="A178" s="11"/>
      <c r="B178" s="20"/>
      <c r="C178" s="12"/>
      <c r="D178" s="12"/>
      <c r="E178" s="1"/>
      <c r="F178" s="1"/>
    </row>
    <row r="179" spans="1:6" x14ac:dyDescent="0.3">
      <c r="A179" s="11"/>
      <c r="B179" s="20"/>
      <c r="C179" s="12"/>
      <c r="D179" s="12"/>
      <c r="E179" s="1"/>
      <c r="F179" s="1"/>
    </row>
    <row r="180" spans="1:6" x14ac:dyDescent="0.3">
      <c r="A180" s="15"/>
      <c r="B180" s="17"/>
      <c r="C180" s="1"/>
      <c r="D180" s="1"/>
      <c r="E180" s="1"/>
      <c r="F180" s="1"/>
    </row>
    <row r="181" spans="1:6" x14ac:dyDescent="0.3">
      <c r="A181" s="15"/>
      <c r="B181" s="17"/>
      <c r="C181" s="1"/>
      <c r="D181" s="1"/>
      <c r="E181" s="1"/>
      <c r="F181" s="1"/>
    </row>
    <row r="182" spans="1:6" x14ac:dyDescent="0.3">
      <c r="A182" s="15"/>
      <c r="B182" s="17"/>
      <c r="C182" s="1"/>
      <c r="D182" s="1"/>
      <c r="E182" s="1"/>
      <c r="F182" s="1"/>
    </row>
    <row r="183" spans="1:6" x14ac:dyDescent="0.3">
      <c r="A183" s="11"/>
      <c r="B183" s="20"/>
      <c r="C183" s="12"/>
      <c r="D183" s="12"/>
      <c r="E183" s="1"/>
      <c r="F183" s="1"/>
    </row>
    <row r="184" spans="1:6" x14ac:dyDescent="0.3">
      <c r="A184" s="15"/>
      <c r="B184" s="17"/>
      <c r="C184" s="1"/>
      <c r="D184" s="1"/>
      <c r="E184" s="1"/>
      <c r="F184" s="1"/>
    </row>
    <row r="185" spans="1:6" x14ac:dyDescent="0.3">
      <c r="A185" s="11"/>
      <c r="B185" s="20"/>
      <c r="C185" s="12"/>
      <c r="D185" s="12"/>
      <c r="E185" s="1"/>
      <c r="F185" s="1"/>
    </row>
    <row r="186" spans="1:6" x14ac:dyDescent="0.3">
      <c r="A186" s="13"/>
      <c r="B186" s="17"/>
      <c r="C186" s="1"/>
      <c r="D186" s="1"/>
      <c r="E186" s="1"/>
      <c r="F186" s="1"/>
    </row>
    <row r="187" spans="1:6" x14ac:dyDescent="0.3">
      <c r="A187" s="15"/>
      <c r="B187" s="17"/>
      <c r="C187" s="1"/>
      <c r="D187" s="1"/>
      <c r="E187" s="1"/>
      <c r="F187" s="1"/>
    </row>
    <row r="188" spans="1:6" x14ac:dyDescent="0.3">
      <c r="A188" s="11"/>
      <c r="B188" s="20"/>
      <c r="C188" s="12"/>
      <c r="D188" s="12"/>
      <c r="E188" s="1"/>
      <c r="F188" s="1"/>
    </row>
    <row r="189" spans="1:6" x14ac:dyDescent="0.3">
      <c r="A189" s="11"/>
      <c r="B189" s="20"/>
      <c r="C189" s="12"/>
      <c r="D189" s="12"/>
      <c r="E189" s="1"/>
      <c r="F189" s="1"/>
    </row>
    <row r="190" spans="1:6" x14ac:dyDescent="0.3">
      <c r="A190" s="15"/>
      <c r="B190" s="17"/>
      <c r="C190" s="1"/>
      <c r="D190" s="1"/>
      <c r="E190" s="1"/>
      <c r="F190" s="1"/>
    </row>
    <row r="191" spans="1:6" x14ac:dyDescent="0.3">
      <c r="A191" s="15"/>
      <c r="B191" s="17"/>
      <c r="C191" s="1"/>
      <c r="D191" s="1"/>
      <c r="E191" s="1"/>
      <c r="F191" s="1"/>
    </row>
    <row r="192" spans="1:6" x14ac:dyDescent="0.3">
      <c r="A192" s="11"/>
      <c r="B192" s="20"/>
      <c r="C192" s="12"/>
      <c r="D192" s="12"/>
      <c r="E192" s="1"/>
      <c r="F192" s="1"/>
    </row>
    <row r="193" spans="1:6" x14ac:dyDescent="0.3">
      <c r="A193" s="13"/>
      <c r="B193" s="17"/>
      <c r="C193" s="1"/>
      <c r="D193" s="1"/>
      <c r="E193" s="1"/>
      <c r="F193" s="1"/>
    </row>
    <row r="194" spans="1:6" x14ac:dyDescent="0.3">
      <c r="A194" s="11"/>
      <c r="B194" s="20"/>
      <c r="C194" s="12"/>
      <c r="D194" s="12"/>
      <c r="E194" s="1"/>
      <c r="F194" s="1"/>
    </row>
    <row r="195" spans="1:6" x14ac:dyDescent="0.3">
      <c r="A195" s="15"/>
      <c r="B195" s="17"/>
      <c r="C195" s="1"/>
      <c r="D195" s="1"/>
      <c r="E195" s="1"/>
      <c r="F195" s="1"/>
    </row>
    <row r="196" spans="1:6" x14ac:dyDescent="0.3">
      <c r="A196" s="15"/>
      <c r="B196" s="17"/>
      <c r="C196" s="1"/>
      <c r="D196" s="1"/>
      <c r="E196" s="1"/>
      <c r="F196" s="1"/>
    </row>
    <row r="197" spans="1:6" x14ac:dyDescent="0.3">
      <c r="A197" s="15"/>
      <c r="B197" s="17"/>
      <c r="C197" s="1"/>
      <c r="D197" s="1"/>
      <c r="E197" s="1"/>
      <c r="F197" s="1"/>
    </row>
    <row r="198" spans="1:6" x14ac:dyDescent="0.3">
      <c r="A198" s="11"/>
      <c r="B198" s="20"/>
      <c r="C198" s="12"/>
      <c r="D198" s="12"/>
      <c r="E198" s="1"/>
      <c r="F198" s="1"/>
    </row>
    <row r="199" spans="1:6" x14ac:dyDescent="0.3">
      <c r="A199" s="13"/>
      <c r="B199" s="17"/>
      <c r="C199" s="1"/>
      <c r="D199" s="1"/>
      <c r="E199" s="1"/>
      <c r="F199" s="1"/>
    </row>
    <row r="200" spans="1:6" x14ac:dyDescent="0.3">
      <c r="A200" s="13"/>
      <c r="B200" s="17"/>
      <c r="C200" s="1"/>
      <c r="D200" s="1"/>
      <c r="E200" s="1"/>
      <c r="F200" s="1"/>
    </row>
    <row r="201" spans="1:6" x14ac:dyDescent="0.3">
      <c r="A201" s="15"/>
      <c r="B201" s="17"/>
      <c r="C201" s="1"/>
      <c r="D201" s="1"/>
      <c r="E201" s="1"/>
      <c r="F201" s="1"/>
    </row>
    <row r="202" spans="1:6" x14ac:dyDescent="0.3">
      <c r="A202" s="15"/>
      <c r="B202" s="17"/>
      <c r="C202" s="1"/>
      <c r="D202" s="1"/>
      <c r="E202" s="1"/>
      <c r="F202" s="1"/>
    </row>
    <row r="203" spans="1:6" x14ac:dyDescent="0.3">
      <c r="A203" s="15"/>
      <c r="B203" s="17"/>
      <c r="C203" s="1"/>
      <c r="D203" s="1"/>
      <c r="E203" s="1"/>
      <c r="F203" s="1"/>
    </row>
    <row r="204" spans="1:6" x14ac:dyDescent="0.3">
      <c r="A204" s="11"/>
      <c r="B204" s="20"/>
      <c r="C204" s="12"/>
      <c r="D204" s="12"/>
      <c r="E204" s="1"/>
      <c r="F204" s="1"/>
    </row>
    <row r="205" spans="1:6" x14ac:dyDescent="0.3">
      <c r="A205" s="15"/>
      <c r="B205" s="17"/>
      <c r="C205" s="1"/>
      <c r="D205" s="1"/>
      <c r="E205" s="1"/>
      <c r="F205" s="1"/>
    </row>
    <row r="206" spans="1:6" x14ac:dyDescent="0.3">
      <c r="A206" s="15"/>
      <c r="B206" s="17"/>
      <c r="C206" s="1"/>
      <c r="D206" s="1"/>
      <c r="E206" s="1"/>
      <c r="F206" s="1"/>
    </row>
    <row r="207" spans="1:6" x14ac:dyDescent="0.3">
      <c r="A207" s="15"/>
      <c r="B207" s="17"/>
      <c r="C207" s="1"/>
      <c r="D207" s="1"/>
      <c r="E207" s="1"/>
      <c r="F207" s="1"/>
    </row>
    <row r="208" spans="1:6" x14ac:dyDescent="0.3">
      <c r="A208" s="11"/>
      <c r="B208" s="20"/>
      <c r="C208" s="12"/>
      <c r="D208" s="12"/>
      <c r="E208" s="1"/>
      <c r="F208" s="1"/>
    </row>
    <row r="209" spans="1:6" x14ac:dyDescent="0.3">
      <c r="A209" s="15"/>
      <c r="B209" s="17"/>
      <c r="C209" s="1"/>
      <c r="D209" s="1"/>
      <c r="E209" s="1"/>
      <c r="F209" s="1"/>
    </row>
    <row r="210" spans="1:6" x14ac:dyDescent="0.3">
      <c r="A210" s="11"/>
      <c r="B210" s="20"/>
      <c r="C210" s="12"/>
      <c r="D210" s="12"/>
      <c r="E210" s="1"/>
      <c r="F210" s="1"/>
    </row>
    <row r="211" spans="1:6" x14ac:dyDescent="0.3">
      <c r="A211" s="15"/>
      <c r="B211" s="17"/>
      <c r="C211" s="1"/>
      <c r="D211" s="1"/>
      <c r="E211" s="1"/>
      <c r="F211" s="1"/>
    </row>
    <row r="212" spans="1:6" x14ac:dyDescent="0.3">
      <c r="A212" s="15"/>
      <c r="B212" s="17"/>
      <c r="C212" s="1"/>
      <c r="D212" s="1"/>
      <c r="E212" s="1"/>
      <c r="F212" s="1"/>
    </row>
    <row r="213" spans="1:6" x14ac:dyDescent="0.3">
      <c r="A213" s="11"/>
      <c r="B213" s="20"/>
      <c r="C213" s="12"/>
      <c r="D213" s="12"/>
      <c r="E213" s="1"/>
      <c r="F213" s="1"/>
    </row>
    <row r="214" spans="1:6" x14ac:dyDescent="0.3">
      <c r="A214" s="15"/>
      <c r="B214" s="17"/>
      <c r="C214" s="1"/>
      <c r="D214" s="1"/>
      <c r="E214" s="1"/>
      <c r="F214" s="1"/>
    </row>
    <row r="215" spans="1:6" x14ac:dyDescent="0.3">
      <c r="A215" s="15"/>
      <c r="B215" s="17"/>
      <c r="C215" s="1"/>
      <c r="D215" s="1"/>
      <c r="E215" s="1"/>
      <c r="F215" s="1"/>
    </row>
    <row r="216" spans="1:6" x14ac:dyDescent="0.3">
      <c r="A216" s="11"/>
      <c r="B216" s="20"/>
      <c r="C216" s="12"/>
      <c r="D216" s="12"/>
      <c r="E216" s="1"/>
      <c r="F216" s="1"/>
    </row>
    <row r="217" spans="1:6" x14ac:dyDescent="0.3">
      <c r="A217" s="11"/>
      <c r="B217" s="20"/>
      <c r="C217" s="12"/>
      <c r="D217" s="12"/>
      <c r="E217" s="1"/>
      <c r="F217" s="1"/>
    </row>
    <row r="218" spans="1:6" x14ac:dyDescent="0.3">
      <c r="A218" s="11"/>
      <c r="B218" s="20"/>
      <c r="C218" s="12"/>
      <c r="D218" s="12"/>
      <c r="E218" s="1"/>
      <c r="F218" s="1"/>
    </row>
    <row r="219" spans="1:6" x14ac:dyDescent="0.3">
      <c r="A219" s="15"/>
      <c r="B219" s="17"/>
      <c r="C219" s="1"/>
      <c r="D219" s="1"/>
      <c r="E219" s="1"/>
      <c r="F219" s="1"/>
    </row>
    <row r="220" spans="1:6" x14ac:dyDescent="0.3">
      <c r="A220" s="11"/>
      <c r="B220" s="20"/>
      <c r="C220" s="12"/>
      <c r="D220" s="12"/>
      <c r="E220" s="1"/>
      <c r="F220" s="1"/>
    </row>
    <row r="221" spans="1:6" x14ac:dyDescent="0.3">
      <c r="A221" s="11"/>
      <c r="B221" s="20"/>
      <c r="C221" s="12"/>
      <c r="D221" s="12"/>
      <c r="E221" s="1"/>
      <c r="F221" s="1"/>
    </row>
    <row r="222" spans="1:6" x14ac:dyDescent="0.3">
      <c r="A222" s="11"/>
      <c r="B222" s="20"/>
      <c r="C222" s="12"/>
      <c r="D222" s="12"/>
      <c r="E222" s="1"/>
      <c r="F222" s="1"/>
    </row>
    <row r="223" spans="1:6" x14ac:dyDescent="0.3">
      <c r="A223" s="15"/>
      <c r="B223" s="17"/>
      <c r="C223" s="1"/>
      <c r="D223" s="1"/>
      <c r="E223" s="1"/>
      <c r="F223" s="1"/>
    </row>
    <row r="224" spans="1:6" x14ac:dyDescent="0.3">
      <c r="A224" s="15"/>
      <c r="B224" s="17"/>
      <c r="C224" s="1"/>
      <c r="D224" s="1"/>
      <c r="E224" s="1"/>
      <c r="F224" s="1"/>
    </row>
    <row r="225" spans="1:6" x14ac:dyDescent="0.3">
      <c r="A225" s="15"/>
      <c r="B225" s="17"/>
      <c r="C225" s="1"/>
      <c r="D225" s="1"/>
      <c r="E225" s="1"/>
      <c r="F225" s="1"/>
    </row>
    <row r="226" spans="1:6" x14ac:dyDescent="0.3">
      <c r="A226" s="15"/>
      <c r="B226" s="17"/>
      <c r="C226" s="1"/>
      <c r="D226" s="1"/>
      <c r="E226" s="1"/>
      <c r="F226" s="1"/>
    </row>
    <row r="227" spans="1:6" x14ac:dyDescent="0.3">
      <c r="A227" s="15"/>
      <c r="B227" s="17"/>
      <c r="C227" s="1"/>
      <c r="D227" s="1"/>
      <c r="E227" s="1"/>
      <c r="F227" s="1"/>
    </row>
    <row r="228" spans="1:6" x14ac:dyDescent="0.3">
      <c r="A228" s="11"/>
      <c r="B228" s="20"/>
      <c r="C228" s="12"/>
      <c r="D228" s="12"/>
      <c r="E228" s="1"/>
      <c r="F228" s="1"/>
    </row>
    <row r="229" spans="1:6" x14ac:dyDescent="0.3">
      <c r="A229" s="11"/>
      <c r="B229" s="20"/>
      <c r="C229" s="12"/>
      <c r="D229" s="12"/>
      <c r="E229" s="1"/>
      <c r="F229" s="1"/>
    </row>
    <row r="230" spans="1:6" x14ac:dyDescent="0.3">
      <c r="A230" s="11"/>
      <c r="B230" s="20"/>
      <c r="C230" s="12"/>
      <c r="D230" s="12"/>
      <c r="E230" s="1"/>
      <c r="F230" s="1"/>
    </row>
    <row r="231" spans="1:6" x14ac:dyDescent="0.3">
      <c r="A231" s="11"/>
      <c r="B231" s="20"/>
      <c r="C231" s="12"/>
      <c r="D231" s="12"/>
      <c r="E231" s="1"/>
      <c r="F231" s="1"/>
    </row>
    <row r="232" spans="1:6" x14ac:dyDescent="0.3">
      <c r="A232" s="11"/>
      <c r="B232" s="20"/>
      <c r="C232" s="12"/>
      <c r="D232" s="12"/>
      <c r="E232" s="1"/>
      <c r="F232" s="1"/>
    </row>
    <row r="233" spans="1:6" x14ac:dyDescent="0.3">
      <c r="A233" s="15"/>
      <c r="B233" s="17"/>
      <c r="C233" s="1"/>
      <c r="D233" s="1"/>
      <c r="E233" s="1"/>
      <c r="F233" s="1"/>
    </row>
    <row r="234" spans="1:6" x14ac:dyDescent="0.3">
      <c r="A234" s="11"/>
      <c r="B234" s="20"/>
      <c r="C234" s="12"/>
      <c r="D234" s="12"/>
      <c r="E234" s="1"/>
      <c r="F234" s="1"/>
    </row>
    <row r="235" spans="1:6" x14ac:dyDescent="0.3">
      <c r="A235" s="13"/>
      <c r="B235" s="17"/>
      <c r="C235" s="1"/>
      <c r="D235" s="1"/>
      <c r="E235" s="1"/>
      <c r="F235" s="1"/>
    </row>
    <row r="236" spans="1:6" x14ac:dyDescent="0.3">
      <c r="A236" s="11"/>
      <c r="B236" s="20"/>
      <c r="C236" s="12"/>
      <c r="D236" s="12"/>
      <c r="E236" s="1"/>
      <c r="F236" s="1"/>
    </row>
    <row r="237" spans="1:6" x14ac:dyDescent="0.3">
      <c r="A237" s="15"/>
      <c r="B237" s="17"/>
      <c r="C237" s="1"/>
      <c r="D237" s="1"/>
      <c r="E237" s="1"/>
      <c r="F237" s="1"/>
    </row>
    <row r="238" spans="1:6" x14ac:dyDescent="0.3">
      <c r="A238" s="15"/>
      <c r="B238" s="17"/>
      <c r="C238" s="1"/>
      <c r="D238" s="1"/>
      <c r="E238" s="1"/>
      <c r="F238" s="1"/>
    </row>
    <row r="239" spans="1:6" x14ac:dyDescent="0.3">
      <c r="A239" s="11"/>
      <c r="B239" s="20"/>
      <c r="C239" s="12"/>
      <c r="D239" s="12"/>
      <c r="E239" s="1"/>
      <c r="F239" s="1"/>
    </row>
    <row r="240" spans="1:6" x14ac:dyDescent="0.3">
      <c r="A240" s="15"/>
      <c r="B240" s="17"/>
      <c r="C240" s="1"/>
      <c r="D240" s="1"/>
      <c r="E240" s="1"/>
      <c r="F240" s="1"/>
    </row>
    <row r="241" spans="1:6" x14ac:dyDescent="0.3">
      <c r="A241" s="15"/>
      <c r="B241" s="17"/>
      <c r="C241" s="1"/>
      <c r="D241" s="1"/>
      <c r="E241" s="1"/>
      <c r="F241" s="1"/>
    </row>
    <row r="242" spans="1:6" x14ac:dyDescent="0.3">
      <c r="A242" s="13"/>
      <c r="B242" s="17"/>
      <c r="C242" s="1"/>
      <c r="D242" s="1"/>
      <c r="E242" s="1"/>
      <c r="F242" s="1"/>
    </row>
    <row r="243" spans="1:6" x14ac:dyDescent="0.3">
      <c r="A243" s="15"/>
      <c r="B243" s="17"/>
      <c r="C243" s="1"/>
      <c r="D243" s="1"/>
      <c r="E243" s="1"/>
      <c r="F243" s="1"/>
    </row>
    <row r="244" spans="1:6" x14ac:dyDescent="0.3">
      <c r="A244" s="15"/>
      <c r="B244" s="17"/>
      <c r="C244" s="1"/>
      <c r="D244" s="1"/>
      <c r="E244" s="1"/>
      <c r="F244" s="1"/>
    </row>
    <row r="245" spans="1:6" x14ac:dyDescent="0.3">
      <c r="A245" s="15"/>
      <c r="B245" s="17"/>
      <c r="C245" s="1"/>
      <c r="D245" s="1"/>
      <c r="E245" s="1"/>
      <c r="F245" s="1"/>
    </row>
    <row r="246" spans="1:6" x14ac:dyDescent="0.3">
      <c r="A246" s="13"/>
      <c r="B246" s="17"/>
      <c r="C246" s="1"/>
      <c r="D246" s="1"/>
      <c r="E246" s="1"/>
      <c r="F246" s="1"/>
    </row>
    <row r="247" spans="1:6" x14ac:dyDescent="0.3">
      <c r="A247" s="13"/>
      <c r="B247" s="17"/>
      <c r="C247" s="1"/>
      <c r="D247" s="1"/>
      <c r="E247" s="1"/>
      <c r="F247" s="1"/>
    </row>
    <row r="248" spans="1:6" x14ac:dyDescent="0.3">
      <c r="A248" s="15"/>
      <c r="B248" s="17"/>
      <c r="C248" s="1"/>
      <c r="D248" s="1"/>
      <c r="E248" s="1"/>
      <c r="F248" s="1"/>
    </row>
    <row r="249" spans="1:6" x14ac:dyDescent="0.3">
      <c r="A249" s="15"/>
      <c r="B249" s="17"/>
      <c r="C249" s="1"/>
      <c r="D249" s="1"/>
      <c r="E249" s="1"/>
      <c r="F249" s="1"/>
    </row>
    <row r="250" spans="1:6" x14ac:dyDescent="0.3">
      <c r="A250" s="15"/>
      <c r="B250" s="17"/>
      <c r="C250" s="1"/>
      <c r="D250" s="1"/>
      <c r="E250" s="1"/>
      <c r="F250" s="1"/>
    </row>
    <row r="251" spans="1:6" x14ac:dyDescent="0.3">
      <c r="A251" s="11"/>
      <c r="B251" s="20"/>
      <c r="C251" s="12"/>
      <c r="D251" s="12"/>
      <c r="E251" s="1"/>
      <c r="F251" s="1"/>
    </row>
    <row r="252" spans="1:6" x14ac:dyDescent="0.3">
      <c r="A252" s="15"/>
      <c r="B252" s="17"/>
      <c r="C252" s="1"/>
      <c r="D252" s="1"/>
      <c r="E252" s="1"/>
      <c r="F252" s="1"/>
    </row>
    <row r="253" spans="1:6" x14ac:dyDescent="0.3">
      <c r="A253" s="13"/>
      <c r="B253" s="17"/>
      <c r="C253" s="1"/>
      <c r="D253" s="1"/>
      <c r="E253" s="1"/>
      <c r="F253" s="1"/>
    </row>
    <row r="254" spans="1:6" x14ac:dyDescent="0.3">
      <c r="A254" s="11"/>
      <c r="B254" s="20"/>
      <c r="C254" s="12"/>
      <c r="D254" s="12"/>
      <c r="E254" s="1"/>
      <c r="F254" s="1"/>
    </row>
    <row r="255" spans="1:6" x14ac:dyDescent="0.3">
      <c r="A255" s="11"/>
      <c r="B255" s="20"/>
      <c r="C255" s="12"/>
      <c r="D255" s="12"/>
      <c r="E255" s="1"/>
      <c r="F255" s="1"/>
    </row>
    <row r="256" spans="1:6" x14ac:dyDescent="0.3">
      <c r="A256" s="15"/>
      <c r="B256" s="17"/>
      <c r="C256" s="1"/>
      <c r="D256" s="1"/>
      <c r="E256" s="1"/>
      <c r="F256" s="1"/>
    </row>
    <row r="257" spans="1:6" x14ac:dyDescent="0.3">
      <c r="A257" s="11"/>
      <c r="B257" s="20"/>
      <c r="C257" s="12"/>
      <c r="D257" s="12"/>
      <c r="E257" s="1"/>
      <c r="F257" s="1"/>
    </row>
    <row r="258" spans="1:6" x14ac:dyDescent="0.3">
      <c r="A258" s="15"/>
      <c r="B258" s="17"/>
      <c r="C258" s="1"/>
      <c r="D258" s="1"/>
      <c r="E258" s="1"/>
      <c r="F258" s="1"/>
    </row>
    <row r="259" spans="1:6" x14ac:dyDescent="0.3">
      <c r="A259" s="15"/>
      <c r="B259" s="17"/>
      <c r="C259" s="1"/>
      <c r="D259" s="1"/>
      <c r="E259" s="1"/>
      <c r="F259" s="1"/>
    </row>
    <row r="260" spans="1:6" x14ac:dyDescent="0.3">
      <c r="A260" s="15"/>
      <c r="B260" s="17"/>
      <c r="C260" s="1"/>
      <c r="D260" s="1"/>
      <c r="E260" s="1"/>
      <c r="F260" s="1"/>
    </row>
    <row r="261" spans="1:6" x14ac:dyDescent="0.3">
      <c r="A261" s="13"/>
      <c r="B261" s="17"/>
      <c r="C261" s="1"/>
      <c r="D261" s="1"/>
      <c r="E261" s="1"/>
      <c r="F261" s="1"/>
    </row>
    <row r="262" spans="1:6" x14ac:dyDescent="0.3">
      <c r="A262" s="15"/>
      <c r="B262" s="17"/>
      <c r="C262" s="1"/>
      <c r="D262" s="1"/>
      <c r="E262" s="1"/>
      <c r="F262" s="1"/>
    </row>
    <row r="263" spans="1:6" x14ac:dyDescent="0.3">
      <c r="A263" s="11"/>
      <c r="B263" s="20"/>
      <c r="C263" s="12"/>
      <c r="D263" s="12"/>
      <c r="E263" s="1"/>
      <c r="F263" s="1"/>
    </row>
    <row r="264" spans="1:6" x14ac:dyDescent="0.3">
      <c r="A264" s="15"/>
      <c r="B264" s="17"/>
      <c r="C264" s="1"/>
      <c r="D264" s="1"/>
      <c r="E264" s="1"/>
      <c r="F264" s="1"/>
    </row>
    <row r="265" spans="1:6" x14ac:dyDescent="0.3">
      <c r="A265" s="15"/>
      <c r="B265" s="17"/>
      <c r="C265" s="1"/>
      <c r="D265" s="1"/>
      <c r="E265" s="1"/>
      <c r="F265" s="1"/>
    </row>
    <row r="266" spans="1:6" x14ac:dyDescent="0.3">
      <c r="A266" s="15"/>
      <c r="B266" s="17"/>
      <c r="C266" s="1"/>
      <c r="D266" s="1"/>
      <c r="E266" s="1"/>
      <c r="F266" s="1"/>
    </row>
    <row r="267" spans="1:6" x14ac:dyDescent="0.3">
      <c r="A267" s="15"/>
      <c r="B267" s="17"/>
      <c r="C267" s="1"/>
      <c r="D267" s="1"/>
      <c r="E267" s="1"/>
      <c r="F267" s="1"/>
    </row>
    <row r="268" spans="1:6" x14ac:dyDescent="0.3">
      <c r="A268" s="15"/>
      <c r="B268" s="17"/>
      <c r="C268" s="1"/>
      <c r="D268" s="1"/>
      <c r="E268" s="1"/>
      <c r="F268" s="1"/>
    </row>
    <row r="269" spans="1:6" x14ac:dyDescent="0.3">
      <c r="A269" s="15"/>
      <c r="B269" s="17"/>
      <c r="C269" s="1"/>
      <c r="D269" s="1"/>
      <c r="E269" s="1"/>
      <c r="F269" s="1"/>
    </row>
    <row r="270" spans="1:6" x14ac:dyDescent="0.3">
      <c r="A270" s="15"/>
      <c r="B270" s="17"/>
      <c r="C270" s="1"/>
      <c r="D270" s="1"/>
      <c r="E270" s="1"/>
      <c r="F270" s="1"/>
    </row>
    <row r="271" spans="1:6" x14ac:dyDescent="0.3">
      <c r="A271" s="13"/>
      <c r="B271" s="17"/>
      <c r="C271" s="1"/>
      <c r="D271" s="1"/>
      <c r="E271" s="1"/>
      <c r="F271" s="1"/>
    </row>
    <row r="272" spans="1:6" x14ac:dyDescent="0.3">
      <c r="A272" s="15"/>
      <c r="B272" s="17"/>
      <c r="C272" s="1"/>
      <c r="D272" s="1"/>
      <c r="E272" s="1"/>
      <c r="F272" s="1"/>
    </row>
    <row r="273" spans="1:6" x14ac:dyDescent="0.3">
      <c r="A273" s="13"/>
      <c r="B273" s="17"/>
      <c r="C273" s="1"/>
      <c r="D273" s="1"/>
      <c r="E273" s="1"/>
      <c r="F273" s="1"/>
    </row>
    <row r="274" spans="1:6" x14ac:dyDescent="0.3">
      <c r="A274" s="15"/>
      <c r="B274" s="17"/>
      <c r="C274" s="1"/>
      <c r="D274" s="1"/>
      <c r="E274" s="1"/>
      <c r="F274" s="1"/>
    </row>
    <row r="275" spans="1:6" x14ac:dyDescent="0.3">
      <c r="A275" s="11"/>
      <c r="B275" s="20"/>
      <c r="C275" s="12"/>
      <c r="D275" s="12"/>
      <c r="E275" s="1"/>
      <c r="F275" s="1"/>
    </row>
    <row r="276" spans="1:6" x14ac:dyDescent="0.3">
      <c r="A276" s="11"/>
      <c r="B276" s="20"/>
      <c r="C276" s="12"/>
      <c r="D276" s="12"/>
      <c r="E276" s="1"/>
      <c r="F276" s="1"/>
    </row>
    <row r="277" spans="1:6" x14ac:dyDescent="0.3">
      <c r="A277" s="15"/>
      <c r="B277" s="17"/>
      <c r="C277" s="1"/>
      <c r="D277" s="1"/>
      <c r="E277" s="1"/>
      <c r="F277" s="1"/>
    </row>
    <row r="278" spans="1:6" x14ac:dyDescent="0.3">
      <c r="A278" s="11"/>
      <c r="B278" s="20"/>
      <c r="C278" s="12"/>
      <c r="D278" s="12"/>
      <c r="E278" s="1"/>
      <c r="F278" s="1"/>
    </row>
    <row r="279" spans="1:6" x14ac:dyDescent="0.3">
      <c r="A279" s="11"/>
      <c r="B279" s="20"/>
      <c r="C279" s="12"/>
      <c r="D279" s="12"/>
      <c r="E279" s="1"/>
      <c r="F279" s="1"/>
    </row>
    <row r="280" spans="1:6" x14ac:dyDescent="0.3">
      <c r="A280" s="15"/>
      <c r="B280" s="17"/>
      <c r="C280" s="1"/>
      <c r="D280" s="1"/>
      <c r="E280" s="1"/>
      <c r="F280" s="1"/>
    </row>
    <row r="281" spans="1:6" x14ac:dyDescent="0.3">
      <c r="A281" s="11"/>
      <c r="B281" s="20"/>
      <c r="C281" s="12"/>
      <c r="D281" s="12"/>
      <c r="E281" s="1"/>
      <c r="F281" s="1"/>
    </row>
    <row r="282" spans="1:6" x14ac:dyDescent="0.3">
      <c r="A282" s="15"/>
      <c r="B282" s="17"/>
      <c r="C282" s="1"/>
      <c r="D282" s="1"/>
      <c r="E282" s="1"/>
      <c r="F282" s="1"/>
    </row>
    <row r="283" spans="1:6" x14ac:dyDescent="0.3">
      <c r="A283" s="13"/>
      <c r="B283" s="17"/>
      <c r="C283" s="1"/>
      <c r="D283" s="1"/>
      <c r="E283" s="1"/>
      <c r="F283" s="1"/>
    </row>
    <row r="284" spans="1:6" x14ac:dyDescent="0.3">
      <c r="A284" s="11"/>
      <c r="B284" s="20"/>
      <c r="C284" s="12"/>
      <c r="D284" s="12"/>
      <c r="E284" s="1"/>
      <c r="F284" s="1"/>
    </row>
    <row r="285" spans="1:6" x14ac:dyDescent="0.3">
      <c r="A285" s="15"/>
      <c r="B285" s="17"/>
      <c r="C285" s="1"/>
      <c r="D285" s="1"/>
      <c r="E285" s="1"/>
      <c r="F285" s="1"/>
    </row>
    <row r="286" spans="1:6" x14ac:dyDescent="0.3">
      <c r="A286" s="11"/>
      <c r="B286" s="20"/>
      <c r="C286" s="12"/>
      <c r="D286" s="12"/>
      <c r="E286" s="1"/>
      <c r="F286" s="1"/>
    </row>
    <row r="287" spans="1:6" x14ac:dyDescent="0.3">
      <c r="A287" s="11"/>
      <c r="B287" s="20"/>
      <c r="C287" s="12"/>
      <c r="D287" s="12"/>
      <c r="E287" s="1"/>
      <c r="F287" s="1"/>
    </row>
    <row r="288" spans="1:6" x14ac:dyDescent="0.3">
      <c r="A288" s="11"/>
      <c r="B288" s="20"/>
      <c r="C288" s="12"/>
      <c r="D288" s="12"/>
      <c r="E288" s="1"/>
      <c r="F288" s="1"/>
    </row>
    <row r="289" spans="1:6" x14ac:dyDescent="0.3">
      <c r="A289" s="15"/>
      <c r="B289" s="17"/>
      <c r="C289" s="1"/>
      <c r="D289" s="1"/>
      <c r="E289" s="1"/>
      <c r="F289" s="1"/>
    </row>
    <row r="290" spans="1:6" x14ac:dyDescent="0.3">
      <c r="A290" s="11"/>
      <c r="B290" s="20"/>
      <c r="C290" s="12"/>
      <c r="D290" s="12"/>
      <c r="E290" s="1"/>
      <c r="F290" s="1"/>
    </row>
    <row r="291" spans="1:6" x14ac:dyDescent="0.3">
      <c r="A291" s="13"/>
      <c r="B291" s="17"/>
      <c r="C291" s="1"/>
      <c r="D291" s="1"/>
      <c r="E291" s="1"/>
      <c r="F291" s="1"/>
    </row>
    <row r="292" spans="1:6" x14ac:dyDescent="0.3">
      <c r="A292" s="15"/>
      <c r="B292" s="17"/>
      <c r="C292" s="1"/>
      <c r="D292" s="1"/>
      <c r="E292" s="1"/>
      <c r="F292" s="1"/>
    </row>
    <row r="293" spans="1:6" x14ac:dyDescent="0.3">
      <c r="A293" s="15"/>
      <c r="B293" s="17"/>
      <c r="C293" s="1"/>
      <c r="D293" s="1"/>
      <c r="E293" s="1"/>
      <c r="F293" s="1"/>
    </row>
    <row r="294" spans="1:6" x14ac:dyDescent="0.3">
      <c r="A294" s="11"/>
      <c r="B294" s="20"/>
      <c r="C294" s="12"/>
      <c r="D294" s="12"/>
      <c r="E294" s="1"/>
      <c r="F294" s="1"/>
    </row>
    <row r="295" spans="1:6" x14ac:dyDescent="0.3">
      <c r="A295" s="15"/>
      <c r="B295" s="17"/>
      <c r="C295" s="1"/>
      <c r="D295" s="1"/>
      <c r="E295" s="1"/>
      <c r="F295" s="1"/>
    </row>
    <row r="296" spans="1:6" x14ac:dyDescent="0.3">
      <c r="A296" s="15"/>
      <c r="B296" s="17"/>
      <c r="C296" s="1"/>
      <c r="D296" s="1"/>
      <c r="E296" s="1"/>
      <c r="F296" s="1"/>
    </row>
    <row r="297" spans="1:6" x14ac:dyDescent="0.3">
      <c r="A297" s="11"/>
      <c r="B297" s="20"/>
      <c r="C297" s="12"/>
      <c r="D297" s="12"/>
      <c r="E297" s="1"/>
      <c r="F297" s="1"/>
    </row>
    <row r="298" spans="1:6" x14ac:dyDescent="0.3">
      <c r="A298" s="11"/>
      <c r="B298" s="20"/>
      <c r="C298" s="12"/>
      <c r="D298" s="12"/>
      <c r="E298" s="1"/>
      <c r="F298" s="1"/>
    </row>
    <row r="299" spans="1:6" x14ac:dyDescent="0.3">
      <c r="A299" s="15"/>
      <c r="B299" s="17"/>
      <c r="C299" s="1"/>
      <c r="D299" s="1"/>
      <c r="E299" s="1"/>
      <c r="F299" s="1"/>
    </row>
    <row r="300" spans="1:6" x14ac:dyDescent="0.3">
      <c r="A300" s="15"/>
      <c r="B300" s="17"/>
      <c r="C300" s="1"/>
      <c r="D300" s="1"/>
      <c r="E300" s="1"/>
      <c r="F300" s="1"/>
    </row>
    <row r="301" spans="1:6" x14ac:dyDescent="0.3">
      <c r="A301" s="11"/>
      <c r="B301" s="20"/>
      <c r="C301" s="12"/>
      <c r="D301" s="12"/>
      <c r="E301" s="1"/>
      <c r="F301" s="1"/>
    </row>
  </sheetData>
  <mergeCells count="1">
    <mergeCell ref="L1:M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90644-E9FE-42C2-B67F-3659AC54FF96}">
  <dimension ref="A1:P301"/>
  <sheetViews>
    <sheetView topLeftCell="C1" zoomScale="86" workbookViewId="0">
      <selection activeCell="C2" sqref="A2:XFD101"/>
    </sheetView>
  </sheetViews>
  <sheetFormatPr defaultRowHeight="14.4" x14ac:dyDescent="0.3"/>
  <cols>
    <col min="1" max="1" width="44.109375" customWidth="1"/>
    <col min="2" max="2" width="20.6640625" customWidth="1"/>
    <col min="3" max="3" width="20.6640625" style="25" customWidth="1"/>
    <col min="4" max="4" width="20.6640625" customWidth="1"/>
    <col min="5" max="5" width="17.88671875" customWidth="1"/>
    <col min="6" max="6" width="17.109375" bestFit="1" customWidth="1"/>
    <col min="15" max="15" width="11.88671875" bestFit="1" customWidth="1"/>
    <col min="16" max="16" width="13.6640625" bestFit="1" customWidth="1"/>
  </cols>
  <sheetData>
    <row r="1" spans="1:16" x14ac:dyDescent="0.3">
      <c r="A1" s="14" t="s">
        <v>0</v>
      </c>
      <c r="B1" s="24" t="s">
        <v>1</v>
      </c>
      <c r="C1" s="24" t="s">
        <v>2</v>
      </c>
      <c r="D1" s="3" t="s">
        <v>3</v>
      </c>
      <c r="E1" s="3" t="s">
        <v>4</v>
      </c>
      <c r="F1" s="3" t="s">
        <v>5</v>
      </c>
      <c r="K1" s="18" t="s">
        <v>6</v>
      </c>
      <c r="L1" s="27" t="s">
        <v>7</v>
      </c>
      <c r="M1" s="27"/>
      <c r="N1" s="19" t="s">
        <v>117</v>
      </c>
      <c r="O1" s="18" t="s">
        <v>118</v>
      </c>
      <c r="P1" s="18" t="s">
        <v>119</v>
      </c>
    </row>
    <row r="2" spans="1:16" s="31" customFormat="1" ht="28.8" x14ac:dyDescent="0.3">
      <c r="A2" s="28" t="s">
        <v>8</v>
      </c>
      <c r="B2" s="29">
        <v>0.55000000000000004</v>
      </c>
      <c r="C2" s="29">
        <v>0.55000000000000004</v>
      </c>
      <c r="D2" s="30">
        <f t="shared" ref="D2:D37" si="0">IF(AND(C2 &gt;= (B2-B2*0.01), C2 &lt;= (B2+B2*0.01)), 1, 0)</f>
        <v>1</v>
      </c>
      <c r="E2" s="30" t="s">
        <v>9</v>
      </c>
      <c r="F2" s="30" t="s">
        <v>10</v>
      </c>
      <c r="K2" s="31">
        <v>2.6329999999999999E-3</v>
      </c>
      <c r="L2" s="31">
        <v>77.790000000000006</v>
      </c>
      <c r="M2" s="31" t="s">
        <v>144</v>
      </c>
      <c r="N2" s="31">
        <v>24924</v>
      </c>
      <c r="O2" s="31">
        <v>24455</v>
      </c>
      <c r="P2" s="31">
        <v>469</v>
      </c>
    </row>
    <row r="3" spans="1:16" s="31" customFormat="1" ht="43.2" x14ac:dyDescent="0.3">
      <c r="A3" s="28" t="s">
        <v>11</v>
      </c>
      <c r="B3" s="29">
        <v>4576</v>
      </c>
      <c r="C3" s="29">
        <v>1144</v>
      </c>
      <c r="D3" s="30">
        <f t="shared" si="0"/>
        <v>0</v>
      </c>
      <c r="E3" s="30" t="s">
        <v>12</v>
      </c>
      <c r="F3" s="30" t="s">
        <v>10</v>
      </c>
    </row>
    <row r="4" spans="1:16" s="31" customFormat="1" ht="288" x14ac:dyDescent="0.3">
      <c r="A4" s="28" t="s">
        <v>13</v>
      </c>
      <c r="B4" s="29">
        <v>70</v>
      </c>
      <c r="C4" s="29">
        <v>100.33</v>
      </c>
      <c r="D4" s="30">
        <f t="shared" si="0"/>
        <v>0</v>
      </c>
      <c r="E4" s="30" t="s">
        <v>9</v>
      </c>
      <c r="F4" s="30" t="s">
        <v>14</v>
      </c>
    </row>
    <row r="5" spans="1:16" s="31" customFormat="1" ht="43.2" x14ac:dyDescent="0.3">
      <c r="A5" s="28" t="s">
        <v>15</v>
      </c>
      <c r="B5" s="29">
        <v>4916</v>
      </c>
      <c r="C5" s="39">
        <v>5274.4</v>
      </c>
      <c r="D5" s="30">
        <f t="shared" si="0"/>
        <v>0</v>
      </c>
      <c r="E5" s="30" t="s">
        <v>12</v>
      </c>
      <c r="F5" s="30" t="s">
        <v>10</v>
      </c>
    </row>
    <row r="6" spans="1:16" s="31" customFormat="1" ht="244.8" x14ac:dyDescent="0.3">
      <c r="A6" s="28" t="s">
        <v>16</v>
      </c>
      <c r="B6" s="29">
        <v>0.25</v>
      </c>
      <c r="C6" s="39">
        <v>9772</v>
      </c>
      <c r="D6" s="30">
        <f t="shared" si="0"/>
        <v>0</v>
      </c>
      <c r="E6" s="30" t="s">
        <v>12</v>
      </c>
      <c r="F6" s="30" t="s">
        <v>14</v>
      </c>
    </row>
    <row r="7" spans="1:16" s="31" customFormat="1" ht="129.6" x14ac:dyDescent="0.3">
      <c r="A7" s="28" t="s">
        <v>17</v>
      </c>
      <c r="B7" s="29">
        <v>34641</v>
      </c>
      <c r="C7" s="29">
        <v>100000</v>
      </c>
      <c r="D7" s="30">
        <f t="shared" si="0"/>
        <v>0</v>
      </c>
      <c r="E7" s="30" t="s">
        <v>18</v>
      </c>
      <c r="F7" s="30" t="s">
        <v>10</v>
      </c>
    </row>
    <row r="8" spans="1:16" s="31" customFormat="1" ht="115.2" x14ac:dyDescent="0.3">
      <c r="A8" s="28" t="s">
        <v>19</v>
      </c>
      <c r="B8" s="29">
        <v>28490</v>
      </c>
      <c r="C8" s="29">
        <v>1045.1300000000001</v>
      </c>
      <c r="D8" s="30">
        <f t="shared" si="0"/>
        <v>0</v>
      </c>
      <c r="E8" s="30" t="s">
        <v>18</v>
      </c>
      <c r="F8" s="30" t="s">
        <v>20</v>
      </c>
    </row>
    <row r="9" spans="1:16" s="31" customFormat="1" ht="172.8" x14ac:dyDescent="0.3">
      <c r="A9" s="28" t="s">
        <v>21</v>
      </c>
      <c r="B9" s="29">
        <v>2008.3</v>
      </c>
      <c r="C9" s="39">
        <v>1145.75</v>
      </c>
      <c r="D9" s="30">
        <f t="shared" si="0"/>
        <v>0</v>
      </c>
      <c r="E9" s="30" t="s">
        <v>9</v>
      </c>
      <c r="F9" s="30" t="s">
        <v>10</v>
      </c>
    </row>
    <row r="10" spans="1:16" s="31" customFormat="1" ht="230.4" x14ac:dyDescent="0.3">
      <c r="A10" s="28" t="s">
        <v>22</v>
      </c>
      <c r="B10" s="29" t="s">
        <v>23</v>
      </c>
      <c r="C10" s="39">
        <v>0.33329999999999999</v>
      </c>
      <c r="D10" s="30">
        <f t="shared" si="0"/>
        <v>0</v>
      </c>
      <c r="E10" s="30" t="s">
        <v>18</v>
      </c>
      <c r="F10" s="30" t="s">
        <v>14</v>
      </c>
    </row>
    <row r="11" spans="1:16" s="31" customFormat="1" ht="409.6" x14ac:dyDescent="0.3">
      <c r="A11" s="28" t="s">
        <v>24</v>
      </c>
      <c r="B11" s="29" t="s">
        <v>25</v>
      </c>
      <c r="C11" s="39">
        <v>1000</v>
      </c>
      <c r="D11" s="30">
        <f t="shared" si="0"/>
        <v>0</v>
      </c>
      <c r="E11" s="30" t="s">
        <v>12</v>
      </c>
      <c r="F11" s="30" t="s">
        <v>14</v>
      </c>
    </row>
    <row r="12" spans="1:16" s="31" customFormat="1" ht="100.8" x14ac:dyDescent="0.3">
      <c r="A12" s="28" t="s">
        <v>26</v>
      </c>
      <c r="B12" s="29">
        <v>300</v>
      </c>
      <c r="C12" s="29">
        <v>350</v>
      </c>
      <c r="D12" s="30">
        <f t="shared" si="0"/>
        <v>0</v>
      </c>
      <c r="E12" s="30" t="s">
        <v>18</v>
      </c>
      <c r="F12" s="30" t="s">
        <v>10</v>
      </c>
    </row>
    <row r="13" spans="1:16" s="31" customFormat="1" ht="158.4" x14ac:dyDescent="0.3">
      <c r="A13" s="28" t="s">
        <v>27</v>
      </c>
      <c r="B13" s="29">
        <v>-190</v>
      </c>
      <c r="C13" s="39">
        <v>1000</v>
      </c>
      <c r="D13" s="30">
        <f t="shared" si="0"/>
        <v>0</v>
      </c>
      <c r="E13" s="30" t="s">
        <v>18</v>
      </c>
      <c r="F13" s="30" t="s">
        <v>20</v>
      </c>
    </row>
    <row r="14" spans="1:16" s="31" customFormat="1" ht="72" x14ac:dyDescent="0.3">
      <c r="A14" s="28" t="s">
        <v>28</v>
      </c>
      <c r="B14" s="29">
        <v>5</v>
      </c>
      <c r="C14" s="39">
        <v>4</v>
      </c>
      <c r="D14" s="30">
        <f t="shared" si="0"/>
        <v>0</v>
      </c>
      <c r="E14" s="30" t="s">
        <v>18</v>
      </c>
      <c r="F14" s="30" t="s">
        <v>10</v>
      </c>
    </row>
    <row r="15" spans="1:16" s="31" customFormat="1" ht="216" x14ac:dyDescent="0.3">
      <c r="A15" s="28" t="s">
        <v>29</v>
      </c>
      <c r="B15" s="29">
        <v>1800</v>
      </c>
      <c r="C15" s="39">
        <v>1500</v>
      </c>
      <c r="D15" s="30">
        <f t="shared" si="0"/>
        <v>0</v>
      </c>
      <c r="E15" s="30" t="s">
        <v>12</v>
      </c>
      <c r="F15" s="30" t="s">
        <v>14</v>
      </c>
    </row>
    <row r="16" spans="1:16" s="31" customFormat="1" ht="409.6" x14ac:dyDescent="0.3">
      <c r="A16" s="28" t="s">
        <v>30</v>
      </c>
      <c r="B16" s="29" t="s">
        <v>31</v>
      </c>
      <c r="C16" s="39">
        <v>4.87</v>
      </c>
      <c r="D16" s="30">
        <f t="shared" si="0"/>
        <v>0</v>
      </c>
      <c r="E16" s="30" t="s">
        <v>12</v>
      </c>
      <c r="F16" s="30" t="s">
        <v>14</v>
      </c>
    </row>
    <row r="17" spans="1:6" s="31" customFormat="1" ht="158.4" x14ac:dyDescent="0.3">
      <c r="A17" s="28" t="s">
        <v>32</v>
      </c>
      <c r="B17" s="29">
        <v>617451</v>
      </c>
      <c r="C17" s="29">
        <v>100000</v>
      </c>
      <c r="D17" s="30">
        <f t="shared" si="0"/>
        <v>0</v>
      </c>
      <c r="E17" s="30" t="s">
        <v>18</v>
      </c>
      <c r="F17" s="30" t="s">
        <v>20</v>
      </c>
    </row>
    <row r="18" spans="1:6" s="31" customFormat="1" ht="28.8" x14ac:dyDescent="0.3">
      <c r="A18" s="28" t="s">
        <v>33</v>
      </c>
      <c r="B18" s="29">
        <v>3</v>
      </c>
      <c r="C18" s="29">
        <v>3</v>
      </c>
      <c r="D18" s="30">
        <f t="shared" si="0"/>
        <v>1</v>
      </c>
      <c r="E18" s="30" t="s">
        <v>18</v>
      </c>
      <c r="F18" s="30" t="s">
        <v>10</v>
      </c>
    </row>
    <row r="19" spans="1:6" s="31" customFormat="1" ht="100.8" x14ac:dyDescent="0.3">
      <c r="A19" s="28" t="s">
        <v>34</v>
      </c>
      <c r="B19" s="29">
        <v>350</v>
      </c>
      <c r="C19" s="39">
        <v>350</v>
      </c>
      <c r="D19" s="30">
        <f t="shared" si="0"/>
        <v>1</v>
      </c>
      <c r="E19" s="30" t="s">
        <v>18</v>
      </c>
      <c r="F19" s="30" t="s">
        <v>10</v>
      </c>
    </row>
    <row r="20" spans="1:6" s="31" customFormat="1" ht="129.6" x14ac:dyDescent="0.3">
      <c r="A20" s="28" t="s">
        <v>35</v>
      </c>
      <c r="B20" s="29">
        <v>11859.4</v>
      </c>
      <c r="C20" s="29">
        <v>3500</v>
      </c>
      <c r="D20" s="30">
        <f t="shared" si="0"/>
        <v>0</v>
      </c>
      <c r="E20" s="30" t="s">
        <v>18</v>
      </c>
      <c r="F20" s="30" t="s">
        <v>20</v>
      </c>
    </row>
    <row r="21" spans="1:6" s="31" customFormat="1" ht="409.6" x14ac:dyDescent="0.3">
      <c r="A21" s="28" t="s">
        <v>36</v>
      </c>
      <c r="B21" s="29">
        <v>617.54999999999995</v>
      </c>
      <c r="C21" s="29">
        <v>577.20000000000005</v>
      </c>
      <c r="D21" s="30">
        <f t="shared" si="0"/>
        <v>0</v>
      </c>
      <c r="E21" s="30" t="s">
        <v>12</v>
      </c>
      <c r="F21" s="30" t="s">
        <v>14</v>
      </c>
    </row>
    <row r="22" spans="1:6" s="31" customFormat="1" ht="86.4" x14ac:dyDescent="0.3">
      <c r="A22" s="28" t="s">
        <v>37</v>
      </c>
      <c r="B22" s="29" t="s">
        <v>38</v>
      </c>
      <c r="C22" s="29">
        <v>14.8</v>
      </c>
      <c r="D22" s="30">
        <f t="shared" si="0"/>
        <v>0</v>
      </c>
      <c r="E22" s="30" t="s">
        <v>12</v>
      </c>
      <c r="F22" s="30" t="s">
        <v>20</v>
      </c>
    </row>
    <row r="23" spans="1:6" s="31" customFormat="1" ht="100.8" x14ac:dyDescent="0.3">
      <c r="A23" s="28" t="s">
        <v>39</v>
      </c>
      <c r="B23" s="29">
        <v>3750</v>
      </c>
      <c r="C23" s="29">
        <v>13500</v>
      </c>
      <c r="D23" s="30">
        <f t="shared" si="0"/>
        <v>0</v>
      </c>
      <c r="E23" s="30" t="s">
        <v>12</v>
      </c>
      <c r="F23" s="30" t="s">
        <v>10</v>
      </c>
    </row>
    <row r="24" spans="1:6" s="31" customFormat="1" ht="129.6" x14ac:dyDescent="0.3">
      <c r="A24" s="28" t="s">
        <v>40</v>
      </c>
      <c r="B24" s="29">
        <v>175000</v>
      </c>
      <c r="C24" s="29">
        <v>250000</v>
      </c>
      <c r="D24" s="30">
        <f t="shared" si="0"/>
        <v>0</v>
      </c>
      <c r="E24" s="30" t="s">
        <v>12</v>
      </c>
      <c r="F24" s="30" t="s">
        <v>20</v>
      </c>
    </row>
    <row r="25" spans="1:6" s="31" customFormat="1" ht="43.2" x14ac:dyDescent="0.3">
      <c r="A25" s="28" t="s">
        <v>41</v>
      </c>
      <c r="B25" s="29">
        <v>3600</v>
      </c>
      <c r="C25" s="29">
        <v>3600</v>
      </c>
      <c r="D25" s="30">
        <f t="shared" si="0"/>
        <v>1</v>
      </c>
      <c r="E25" s="30" t="s">
        <v>18</v>
      </c>
      <c r="F25" s="30" t="s">
        <v>10</v>
      </c>
    </row>
    <row r="26" spans="1:6" s="31" customFormat="1" ht="72" x14ac:dyDescent="0.3">
      <c r="A26" s="28" t="s">
        <v>42</v>
      </c>
      <c r="B26" s="29">
        <v>14</v>
      </c>
      <c r="C26" s="29">
        <v>14</v>
      </c>
      <c r="D26" s="30">
        <f t="shared" si="0"/>
        <v>1</v>
      </c>
      <c r="E26" s="30" t="s">
        <v>18</v>
      </c>
      <c r="F26" s="30" t="s">
        <v>10</v>
      </c>
    </row>
    <row r="27" spans="1:6" s="31" customFormat="1" ht="230.4" x14ac:dyDescent="0.3">
      <c r="A27" s="28" t="s">
        <v>43</v>
      </c>
      <c r="B27" s="29">
        <v>19456.599999999999</v>
      </c>
      <c r="C27" s="39">
        <v>10488.08</v>
      </c>
      <c r="D27" s="30">
        <f t="shared" si="0"/>
        <v>0</v>
      </c>
      <c r="E27" s="30" t="s">
        <v>9</v>
      </c>
      <c r="F27" s="30" t="s">
        <v>20</v>
      </c>
    </row>
    <row r="28" spans="1:6" s="31" customFormat="1" ht="230.4" x14ac:dyDescent="0.3">
      <c r="A28" s="28" t="s">
        <v>44</v>
      </c>
      <c r="B28" s="29">
        <v>408.33</v>
      </c>
      <c r="C28" s="29">
        <v>500</v>
      </c>
      <c r="D28" s="30">
        <f t="shared" si="0"/>
        <v>0</v>
      </c>
      <c r="E28" s="30" t="s">
        <v>18</v>
      </c>
      <c r="F28" s="30" t="s">
        <v>20</v>
      </c>
    </row>
    <row r="29" spans="1:6" s="31" customFormat="1" ht="43.2" x14ac:dyDescent="0.3">
      <c r="A29" s="28" t="s">
        <v>45</v>
      </c>
      <c r="B29" s="29">
        <v>21</v>
      </c>
      <c r="C29" s="29">
        <v>15.6</v>
      </c>
      <c r="D29" s="30">
        <f t="shared" si="0"/>
        <v>0</v>
      </c>
      <c r="E29" s="30" t="s">
        <v>18</v>
      </c>
      <c r="F29" s="30" t="s">
        <v>10</v>
      </c>
    </row>
    <row r="30" spans="1:6" s="31" customFormat="1" ht="172.8" x14ac:dyDescent="0.3">
      <c r="A30" s="28" t="s">
        <v>46</v>
      </c>
      <c r="B30" s="35">
        <v>3490.4</v>
      </c>
      <c r="C30" s="29">
        <v>15125</v>
      </c>
      <c r="D30" s="30">
        <f t="shared" si="0"/>
        <v>0</v>
      </c>
      <c r="E30" s="30" t="s">
        <v>9</v>
      </c>
      <c r="F30" s="30" t="s">
        <v>10</v>
      </c>
    </row>
    <row r="31" spans="1:6" s="31" customFormat="1" ht="43.2" x14ac:dyDescent="0.3">
      <c r="A31" s="28" t="s">
        <v>47</v>
      </c>
      <c r="B31" s="29">
        <v>0.75</v>
      </c>
      <c r="C31" s="39">
        <v>0.75</v>
      </c>
      <c r="D31" s="30">
        <f t="shared" si="0"/>
        <v>1</v>
      </c>
      <c r="E31" s="30" t="s">
        <v>18</v>
      </c>
      <c r="F31" s="30" t="s">
        <v>10</v>
      </c>
    </row>
    <row r="32" spans="1:6" s="31" customFormat="1" ht="57.6" x14ac:dyDescent="0.3">
      <c r="A32" s="28" t="s">
        <v>48</v>
      </c>
      <c r="B32" s="29">
        <v>50000</v>
      </c>
      <c r="C32" s="29">
        <v>30000</v>
      </c>
      <c r="D32" s="30">
        <f t="shared" si="0"/>
        <v>0</v>
      </c>
      <c r="E32" s="30" t="s">
        <v>18</v>
      </c>
      <c r="F32" s="30" t="s">
        <v>10</v>
      </c>
    </row>
    <row r="33" spans="1:6" s="31" customFormat="1" ht="302.39999999999998" x14ac:dyDescent="0.3">
      <c r="A33" s="28" t="s">
        <v>49</v>
      </c>
      <c r="B33" s="29">
        <v>74.8</v>
      </c>
      <c r="C33" s="39">
        <v>60.333300000000001</v>
      </c>
      <c r="D33" s="30">
        <f t="shared" si="0"/>
        <v>0</v>
      </c>
      <c r="E33" s="30" t="s">
        <v>12</v>
      </c>
      <c r="F33" s="30" t="s">
        <v>20</v>
      </c>
    </row>
    <row r="34" spans="1:6" s="31" customFormat="1" ht="43.2" x14ac:dyDescent="0.3">
      <c r="A34" s="28" t="s">
        <v>50</v>
      </c>
      <c r="B34" s="29">
        <v>6.42</v>
      </c>
      <c r="C34" s="39">
        <v>10.125</v>
      </c>
      <c r="D34" s="30">
        <f t="shared" si="0"/>
        <v>0</v>
      </c>
      <c r="E34" s="30" t="s">
        <v>12</v>
      </c>
      <c r="F34" s="30" t="s">
        <v>20</v>
      </c>
    </row>
    <row r="35" spans="1:6" s="31" customFormat="1" ht="172.8" x14ac:dyDescent="0.3">
      <c r="A35" s="28" t="s">
        <v>51</v>
      </c>
      <c r="B35" s="29">
        <v>27914.09</v>
      </c>
      <c r="C35" s="39">
        <v>17074</v>
      </c>
      <c r="D35" s="30">
        <f t="shared" si="0"/>
        <v>0</v>
      </c>
      <c r="E35" s="30" t="s">
        <v>18</v>
      </c>
      <c r="F35" s="30" t="s">
        <v>10</v>
      </c>
    </row>
    <row r="36" spans="1:6" s="31" customFormat="1" ht="57.6" x14ac:dyDescent="0.3">
      <c r="A36" s="28" t="s">
        <v>52</v>
      </c>
      <c r="B36" s="29">
        <v>0.29299999999999998</v>
      </c>
      <c r="C36" s="39">
        <v>5</v>
      </c>
      <c r="D36" s="30">
        <f t="shared" si="0"/>
        <v>0</v>
      </c>
      <c r="E36" s="30" t="s">
        <v>9</v>
      </c>
      <c r="F36" s="30" t="s">
        <v>10</v>
      </c>
    </row>
    <row r="37" spans="1:6" s="31" customFormat="1" ht="230.4" x14ac:dyDescent="0.3">
      <c r="A37" s="28" t="s">
        <v>53</v>
      </c>
      <c r="B37" s="29">
        <v>100</v>
      </c>
      <c r="C37" s="39">
        <v>100</v>
      </c>
      <c r="D37" s="30">
        <f t="shared" si="0"/>
        <v>1</v>
      </c>
      <c r="E37" s="30" t="s">
        <v>9</v>
      </c>
      <c r="F37" s="30" t="s">
        <v>10</v>
      </c>
    </row>
    <row r="38" spans="1:6" s="31" customFormat="1" ht="409.6" x14ac:dyDescent="0.3">
      <c r="A38" s="28" t="s">
        <v>54</v>
      </c>
      <c r="B38" s="29">
        <v>15000</v>
      </c>
      <c r="C38" s="29">
        <v>100</v>
      </c>
      <c r="D38" s="30">
        <f>IF(AND(C38 &gt;= (B38-B38*0.05), C38 &lt;= (B38+B38*0.05)), 1, 0)</f>
        <v>0</v>
      </c>
      <c r="E38" s="30" t="s">
        <v>12</v>
      </c>
      <c r="F38" s="30" t="s">
        <v>14</v>
      </c>
    </row>
    <row r="39" spans="1:6" s="31" customFormat="1" ht="244.8" x14ac:dyDescent="0.3">
      <c r="A39" s="28" t="s">
        <v>55</v>
      </c>
      <c r="B39" s="29">
        <v>0.9</v>
      </c>
      <c r="C39" s="29">
        <v>1.96</v>
      </c>
      <c r="D39" s="30">
        <f t="shared" ref="D39:D70" si="1">IF(AND(C39 &gt;= (B39-B39*0.01), C39 &lt;= (B39+B39*0.01)), 1, 0)</f>
        <v>0</v>
      </c>
      <c r="E39" s="30" t="s">
        <v>12</v>
      </c>
      <c r="F39" s="30" t="s">
        <v>14</v>
      </c>
    </row>
    <row r="40" spans="1:6" s="31" customFormat="1" ht="100.8" x14ac:dyDescent="0.3">
      <c r="A40" s="28" t="s">
        <v>56</v>
      </c>
      <c r="B40" s="29">
        <v>6.75</v>
      </c>
      <c r="C40" s="39">
        <v>1.2</v>
      </c>
      <c r="D40" s="30">
        <f t="shared" si="1"/>
        <v>0</v>
      </c>
      <c r="E40" s="30" t="s">
        <v>12</v>
      </c>
      <c r="F40" s="30" t="s">
        <v>10</v>
      </c>
    </row>
    <row r="41" spans="1:6" s="31" customFormat="1" ht="43.2" x14ac:dyDescent="0.3">
      <c r="A41" s="28" t="s">
        <v>57</v>
      </c>
      <c r="B41" s="29">
        <v>176</v>
      </c>
      <c r="C41" s="39">
        <v>208</v>
      </c>
      <c r="D41" s="30">
        <f t="shared" si="1"/>
        <v>0</v>
      </c>
      <c r="E41" s="30" t="s">
        <v>12</v>
      </c>
      <c r="F41" s="30" t="s">
        <v>10</v>
      </c>
    </row>
    <row r="42" spans="1:6" s="31" customFormat="1" ht="43.2" x14ac:dyDescent="0.3">
      <c r="A42" s="28" t="s">
        <v>58</v>
      </c>
      <c r="B42" s="29">
        <v>0.5</v>
      </c>
      <c r="C42" s="29">
        <v>2</v>
      </c>
      <c r="D42" s="30">
        <f t="shared" si="1"/>
        <v>0</v>
      </c>
      <c r="E42" s="30" t="s">
        <v>12</v>
      </c>
      <c r="F42" s="30" t="s">
        <v>10</v>
      </c>
    </row>
    <row r="43" spans="1:6" s="31" customFormat="1" ht="115.2" x14ac:dyDescent="0.3">
      <c r="A43" s="28" t="s">
        <v>59</v>
      </c>
      <c r="B43" s="29">
        <v>10000</v>
      </c>
      <c r="C43" s="39">
        <v>1414</v>
      </c>
      <c r="D43" s="30">
        <f t="shared" si="1"/>
        <v>0</v>
      </c>
      <c r="E43" s="30" t="s">
        <v>18</v>
      </c>
      <c r="F43" s="30" t="s">
        <v>10</v>
      </c>
    </row>
    <row r="44" spans="1:6" s="31" customFormat="1" ht="201.6" x14ac:dyDescent="0.3">
      <c r="A44" s="28" t="s">
        <v>60</v>
      </c>
      <c r="B44" s="29">
        <v>89</v>
      </c>
      <c r="C44" s="29">
        <v>124</v>
      </c>
      <c r="D44" s="30">
        <f t="shared" si="1"/>
        <v>0</v>
      </c>
      <c r="E44" s="30" t="s">
        <v>18</v>
      </c>
      <c r="F44" s="30" t="s">
        <v>20</v>
      </c>
    </row>
    <row r="45" spans="1:6" s="31" customFormat="1" ht="409.6" x14ac:dyDescent="0.3">
      <c r="A45" s="28" t="s">
        <v>145</v>
      </c>
      <c r="B45" s="29">
        <v>279</v>
      </c>
      <c r="C45" s="39">
        <v>250</v>
      </c>
      <c r="D45" s="30">
        <f t="shared" si="1"/>
        <v>0</v>
      </c>
      <c r="E45" s="30" t="s">
        <v>12</v>
      </c>
      <c r="F45" s="30" t="s">
        <v>14</v>
      </c>
    </row>
    <row r="46" spans="1:6" s="31" customFormat="1" ht="115.2" x14ac:dyDescent="0.3">
      <c r="A46" s="28" t="s">
        <v>61</v>
      </c>
      <c r="B46" s="29">
        <v>12566</v>
      </c>
      <c r="C46" s="29">
        <v>100000</v>
      </c>
      <c r="D46" s="30">
        <f t="shared" si="1"/>
        <v>0</v>
      </c>
      <c r="E46" s="30" t="s">
        <v>18</v>
      </c>
      <c r="F46" s="30" t="s">
        <v>20</v>
      </c>
    </row>
    <row r="47" spans="1:6" s="31" customFormat="1" ht="409.6" x14ac:dyDescent="0.3">
      <c r="A47" s="28" t="s">
        <v>62</v>
      </c>
      <c r="B47" s="29">
        <v>121</v>
      </c>
      <c r="C47" s="29">
        <v>130</v>
      </c>
      <c r="D47" s="30">
        <f t="shared" si="1"/>
        <v>0</v>
      </c>
      <c r="E47" s="30" t="s">
        <v>12</v>
      </c>
      <c r="F47" s="30" t="s">
        <v>14</v>
      </c>
    </row>
    <row r="48" spans="1:6" s="31" customFormat="1" ht="409.6" x14ac:dyDescent="0.3">
      <c r="A48" s="28" t="s">
        <v>63</v>
      </c>
      <c r="B48" s="29">
        <v>48.72</v>
      </c>
      <c r="C48" s="39">
        <v>70.117500000000007</v>
      </c>
      <c r="D48" s="30">
        <f t="shared" si="1"/>
        <v>0</v>
      </c>
      <c r="E48" s="30" t="s">
        <v>12</v>
      </c>
      <c r="F48" s="30" t="s">
        <v>14</v>
      </c>
    </row>
    <row r="49" spans="1:6" s="31" customFormat="1" ht="43.2" x14ac:dyDescent="0.3">
      <c r="A49" s="28" t="s">
        <v>64</v>
      </c>
      <c r="B49" s="29">
        <v>308.19</v>
      </c>
      <c r="C49" s="39">
        <v>87.4</v>
      </c>
      <c r="D49" s="30">
        <f t="shared" si="1"/>
        <v>0</v>
      </c>
      <c r="E49" s="30" t="s">
        <v>18</v>
      </c>
      <c r="F49" s="30" t="s">
        <v>10</v>
      </c>
    </row>
    <row r="50" spans="1:6" s="31" customFormat="1" ht="115.2" x14ac:dyDescent="0.3">
      <c r="A50" s="28" t="s">
        <v>65</v>
      </c>
      <c r="B50" s="29">
        <v>12500000</v>
      </c>
      <c r="C50" s="29">
        <v>12500000</v>
      </c>
      <c r="D50" s="30">
        <f t="shared" si="1"/>
        <v>1</v>
      </c>
      <c r="E50" s="30" t="s">
        <v>18</v>
      </c>
      <c r="F50" s="30" t="s">
        <v>10</v>
      </c>
    </row>
    <row r="51" spans="1:6" s="31" customFormat="1" ht="244.8" x14ac:dyDescent="0.3">
      <c r="A51" s="28" t="s">
        <v>66</v>
      </c>
      <c r="B51" s="29">
        <v>600</v>
      </c>
      <c r="C51" s="39">
        <v>175</v>
      </c>
      <c r="D51" s="30">
        <f t="shared" si="1"/>
        <v>0</v>
      </c>
      <c r="E51" s="30" t="s">
        <v>18</v>
      </c>
      <c r="F51" s="30" t="s">
        <v>20</v>
      </c>
    </row>
    <row r="52" spans="1:6" s="31" customFormat="1" ht="43.2" x14ac:dyDescent="0.3">
      <c r="A52" s="28" t="s">
        <v>67</v>
      </c>
      <c r="B52" s="29">
        <v>30000</v>
      </c>
      <c r="C52" s="39">
        <v>30000</v>
      </c>
      <c r="D52" s="30">
        <f t="shared" si="1"/>
        <v>1</v>
      </c>
      <c r="E52" s="30" t="s">
        <v>18</v>
      </c>
      <c r="F52" s="30" t="s">
        <v>10</v>
      </c>
    </row>
    <row r="53" spans="1:6" s="31" customFormat="1" ht="409.6" x14ac:dyDescent="0.3">
      <c r="A53" s="28" t="s">
        <v>68</v>
      </c>
      <c r="B53" s="29">
        <v>680</v>
      </c>
      <c r="C53" s="29">
        <v>1000</v>
      </c>
      <c r="D53" s="30">
        <f t="shared" si="1"/>
        <v>0</v>
      </c>
      <c r="E53" s="30" t="s">
        <v>12</v>
      </c>
      <c r="F53" s="30" t="s">
        <v>14</v>
      </c>
    </row>
    <row r="54" spans="1:6" s="31" customFormat="1" ht="57.6" x14ac:dyDescent="0.3">
      <c r="A54" s="28" t="s">
        <v>69</v>
      </c>
      <c r="B54" s="29">
        <v>4.7</v>
      </c>
      <c r="C54" s="29">
        <v>10.6666666666666</v>
      </c>
      <c r="D54" s="30">
        <f t="shared" si="1"/>
        <v>0</v>
      </c>
      <c r="E54" s="30" t="s">
        <v>18</v>
      </c>
      <c r="F54" s="30" t="s">
        <v>10</v>
      </c>
    </row>
    <row r="55" spans="1:6" s="31" customFormat="1" ht="57.6" x14ac:dyDescent="0.3">
      <c r="A55" s="28" t="s">
        <v>70</v>
      </c>
      <c r="B55" s="29">
        <v>24750</v>
      </c>
      <c r="C55" s="39">
        <v>24750</v>
      </c>
      <c r="D55" s="30">
        <f t="shared" si="1"/>
        <v>1</v>
      </c>
      <c r="E55" s="30" t="s">
        <v>12</v>
      </c>
      <c r="F55" s="30" t="s">
        <v>10</v>
      </c>
    </row>
    <row r="56" spans="1:6" s="31" customFormat="1" ht="100.8" x14ac:dyDescent="0.3">
      <c r="A56" s="28" t="s">
        <v>71</v>
      </c>
      <c r="B56" s="29">
        <v>250000</v>
      </c>
      <c r="C56" s="29">
        <v>500000</v>
      </c>
      <c r="D56" s="30">
        <f t="shared" si="1"/>
        <v>0</v>
      </c>
      <c r="E56" s="30" t="s">
        <v>12</v>
      </c>
      <c r="F56" s="30" t="s">
        <v>20</v>
      </c>
    </row>
    <row r="57" spans="1:6" s="31" customFormat="1" ht="28.8" x14ac:dyDescent="0.3">
      <c r="A57" s="28" t="s">
        <v>72</v>
      </c>
      <c r="B57" s="29">
        <v>0.98029999999999995</v>
      </c>
      <c r="C57" s="39">
        <v>0.98029999999999995</v>
      </c>
      <c r="D57" s="30">
        <f t="shared" si="1"/>
        <v>1</v>
      </c>
      <c r="E57" s="30" t="s">
        <v>18</v>
      </c>
      <c r="F57" s="30" t="s">
        <v>10</v>
      </c>
    </row>
    <row r="58" spans="1:6" s="31" customFormat="1" ht="43.2" x14ac:dyDescent="0.3">
      <c r="A58" s="28" t="s">
        <v>73</v>
      </c>
      <c r="B58" s="29">
        <v>5</v>
      </c>
      <c r="C58" s="29">
        <v>1.56</v>
      </c>
      <c r="D58" s="30">
        <f t="shared" si="1"/>
        <v>0</v>
      </c>
      <c r="E58" s="30" t="s">
        <v>18</v>
      </c>
      <c r="F58" s="30" t="s">
        <v>10</v>
      </c>
    </row>
    <row r="59" spans="1:6" s="31" customFormat="1" ht="409.6" x14ac:dyDescent="0.3">
      <c r="A59" s="28" t="s">
        <v>74</v>
      </c>
      <c r="B59" s="29">
        <v>1414</v>
      </c>
      <c r="C59" s="29">
        <v>1000</v>
      </c>
      <c r="D59" s="30">
        <f t="shared" si="1"/>
        <v>0</v>
      </c>
      <c r="E59" s="30" t="s">
        <v>12</v>
      </c>
      <c r="F59" s="30" t="s">
        <v>14</v>
      </c>
    </row>
    <row r="60" spans="1:6" s="31" customFormat="1" ht="158.4" x14ac:dyDescent="0.3">
      <c r="A60" s="28" t="s">
        <v>75</v>
      </c>
      <c r="B60" s="29">
        <v>100000</v>
      </c>
      <c r="C60" s="29">
        <v>250000</v>
      </c>
      <c r="D60" s="30">
        <f t="shared" si="1"/>
        <v>0</v>
      </c>
      <c r="E60" s="30" t="s">
        <v>12</v>
      </c>
      <c r="F60" s="30" t="s">
        <v>20</v>
      </c>
    </row>
    <row r="61" spans="1:6" s="31" customFormat="1" ht="216" x14ac:dyDescent="0.3">
      <c r="A61" s="28" t="s">
        <v>76</v>
      </c>
      <c r="B61" s="29">
        <v>94</v>
      </c>
      <c r="C61" s="39">
        <v>100</v>
      </c>
      <c r="D61" s="30">
        <f t="shared" si="1"/>
        <v>0</v>
      </c>
      <c r="E61" s="30" t="s">
        <v>18</v>
      </c>
      <c r="F61" s="30" t="s">
        <v>14</v>
      </c>
    </row>
    <row r="62" spans="1:6" s="31" customFormat="1" ht="43.2" x14ac:dyDescent="0.3">
      <c r="A62" s="28" t="s">
        <v>77</v>
      </c>
      <c r="B62" s="29">
        <v>0.55000000000000004</v>
      </c>
      <c r="C62" s="39">
        <v>1.75</v>
      </c>
      <c r="D62" s="30">
        <f t="shared" si="1"/>
        <v>0</v>
      </c>
      <c r="E62" s="30" t="s">
        <v>18</v>
      </c>
      <c r="F62" s="30" t="s">
        <v>10</v>
      </c>
    </row>
    <row r="63" spans="1:6" s="31" customFormat="1" ht="115.2" x14ac:dyDescent="0.3">
      <c r="A63" s="28" t="s">
        <v>78</v>
      </c>
      <c r="B63" s="29">
        <v>375000</v>
      </c>
      <c r="C63" s="39">
        <v>250000</v>
      </c>
      <c r="D63" s="30">
        <f t="shared" si="1"/>
        <v>0</v>
      </c>
      <c r="E63" s="30" t="s">
        <v>12</v>
      </c>
      <c r="F63" s="30" t="s">
        <v>20</v>
      </c>
    </row>
    <row r="64" spans="1:6" s="31" customFormat="1" ht="216" x14ac:dyDescent="0.3">
      <c r="A64" s="28" t="s">
        <v>79</v>
      </c>
      <c r="B64" s="29">
        <v>3.2</v>
      </c>
      <c r="C64" s="39">
        <v>15.04</v>
      </c>
      <c r="D64" s="30">
        <f t="shared" si="1"/>
        <v>0</v>
      </c>
      <c r="E64" s="30" t="s">
        <v>12</v>
      </c>
      <c r="F64" s="30" t="s">
        <v>20</v>
      </c>
    </row>
    <row r="65" spans="1:6" s="31" customFormat="1" ht="28.8" x14ac:dyDescent="0.3">
      <c r="A65" s="28" t="s">
        <v>80</v>
      </c>
      <c r="B65" s="29">
        <v>15.5</v>
      </c>
      <c r="C65" s="29">
        <v>15.5</v>
      </c>
      <c r="D65" s="30">
        <f t="shared" si="1"/>
        <v>1</v>
      </c>
      <c r="E65" s="30" t="s">
        <v>12</v>
      </c>
      <c r="F65" s="30" t="s">
        <v>10</v>
      </c>
    </row>
    <row r="66" spans="1:6" s="31" customFormat="1" x14ac:dyDescent="0.3">
      <c r="A66" s="28" t="s">
        <v>81</v>
      </c>
      <c r="B66" s="29">
        <v>0.99</v>
      </c>
      <c r="C66" s="39">
        <v>3960</v>
      </c>
      <c r="D66" s="30">
        <f t="shared" si="1"/>
        <v>0</v>
      </c>
      <c r="E66" s="30" t="s">
        <v>18</v>
      </c>
      <c r="F66" s="30" t="s">
        <v>10</v>
      </c>
    </row>
    <row r="67" spans="1:6" s="31" customFormat="1" ht="28.8" x14ac:dyDescent="0.3">
      <c r="A67" s="28" t="s">
        <v>82</v>
      </c>
      <c r="B67" s="29">
        <v>52</v>
      </c>
      <c r="C67" s="39">
        <v>52.14</v>
      </c>
      <c r="D67" s="30">
        <f t="shared" si="1"/>
        <v>1</v>
      </c>
      <c r="E67" s="30" t="s">
        <v>18</v>
      </c>
      <c r="F67" s="30" t="s">
        <v>10</v>
      </c>
    </row>
    <row r="68" spans="1:6" s="31" customFormat="1" ht="230.4" x14ac:dyDescent="0.3">
      <c r="A68" s="28" t="s">
        <v>83</v>
      </c>
      <c r="B68" s="29">
        <v>382.7</v>
      </c>
      <c r="C68" s="29">
        <v>800</v>
      </c>
      <c r="D68" s="30">
        <f t="shared" si="1"/>
        <v>0</v>
      </c>
      <c r="E68" s="30" t="s">
        <v>18</v>
      </c>
      <c r="F68" s="30" t="s">
        <v>20</v>
      </c>
    </row>
    <row r="69" spans="1:6" s="31" customFormat="1" ht="115.2" x14ac:dyDescent="0.3">
      <c r="A69" s="28" t="s">
        <v>84</v>
      </c>
      <c r="B69" s="29">
        <v>2849</v>
      </c>
      <c r="C69" s="29">
        <v>10326.19</v>
      </c>
      <c r="D69" s="30">
        <f t="shared" si="1"/>
        <v>0</v>
      </c>
      <c r="E69" s="30" t="s">
        <v>18</v>
      </c>
      <c r="F69" s="30" t="s">
        <v>20</v>
      </c>
    </row>
    <row r="70" spans="1:6" s="31" customFormat="1" ht="409.6" x14ac:dyDescent="0.3">
      <c r="A70" s="28" t="s">
        <v>85</v>
      </c>
      <c r="B70" s="29">
        <v>2.5499999999999998</v>
      </c>
      <c r="C70" s="29">
        <v>1.99</v>
      </c>
      <c r="D70" s="30">
        <f t="shared" si="1"/>
        <v>0</v>
      </c>
      <c r="E70" s="30" t="s">
        <v>12</v>
      </c>
      <c r="F70" s="30" t="s">
        <v>14</v>
      </c>
    </row>
    <row r="71" spans="1:6" s="31" customFormat="1" ht="72" x14ac:dyDescent="0.3">
      <c r="A71" s="28" t="s">
        <v>86</v>
      </c>
      <c r="B71" s="29">
        <v>2.96</v>
      </c>
      <c r="C71" s="29">
        <v>2.96</v>
      </c>
      <c r="D71" s="30">
        <f t="shared" ref="D71:D101" si="2">IF(AND(C71 &gt;= (B71-B71*0.01), C71 &lt;= (B71+B71*0.01)), 1, 0)</f>
        <v>1</v>
      </c>
      <c r="E71" s="30" t="s">
        <v>12</v>
      </c>
      <c r="F71" s="30" t="s">
        <v>10</v>
      </c>
    </row>
    <row r="72" spans="1:6" s="31" customFormat="1" ht="57.6" x14ac:dyDescent="0.3">
      <c r="A72" s="28" t="s">
        <v>87</v>
      </c>
      <c r="B72" s="29">
        <v>107.6</v>
      </c>
      <c r="C72" s="29">
        <v>108.67</v>
      </c>
      <c r="D72" s="30">
        <f t="shared" si="2"/>
        <v>1</v>
      </c>
      <c r="E72" s="30" t="s">
        <v>9</v>
      </c>
      <c r="F72" s="30" t="s">
        <v>10</v>
      </c>
    </row>
    <row r="73" spans="1:6" s="31" customFormat="1" ht="129.6" x14ac:dyDescent="0.3">
      <c r="A73" s="28" t="s">
        <v>88</v>
      </c>
      <c r="B73" s="29">
        <v>250000</v>
      </c>
      <c r="C73" s="29">
        <v>500000</v>
      </c>
      <c r="D73" s="30">
        <f t="shared" si="2"/>
        <v>0</v>
      </c>
      <c r="E73" s="30" t="s">
        <v>12</v>
      </c>
      <c r="F73" s="30" t="s">
        <v>20</v>
      </c>
    </row>
    <row r="74" spans="1:6" s="31" customFormat="1" ht="129.6" x14ac:dyDescent="0.3">
      <c r="A74" s="28" t="s">
        <v>89</v>
      </c>
      <c r="B74" s="29">
        <v>75000</v>
      </c>
      <c r="C74" s="39">
        <v>250000</v>
      </c>
      <c r="D74" s="30">
        <f t="shared" si="2"/>
        <v>0</v>
      </c>
      <c r="E74" s="30" t="s">
        <v>12</v>
      </c>
      <c r="F74" s="30" t="s">
        <v>20</v>
      </c>
    </row>
    <row r="75" spans="1:6" s="31" customFormat="1" ht="100.8" x14ac:dyDescent="0.3">
      <c r="A75" s="28" t="s">
        <v>90</v>
      </c>
      <c r="B75" s="29">
        <v>-125000</v>
      </c>
      <c r="C75" s="29">
        <v>50000</v>
      </c>
      <c r="D75" s="30">
        <f t="shared" si="2"/>
        <v>0</v>
      </c>
      <c r="E75" s="30" t="s">
        <v>12</v>
      </c>
      <c r="F75" s="30" t="s">
        <v>20</v>
      </c>
    </row>
    <row r="76" spans="1:6" s="31" customFormat="1" ht="158.4" x14ac:dyDescent="0.3">
      <c r="A76" s="28" t="s">
        <v>91</v>
      </c>
      <c r="B76" s="29">
        <v>150000</v>
      </c>
      <c r="C76" s="29">
        <v>25000</v>
      </c>
      <c r="D76" s="30">
        <f t="shared" si="2"/>
        <v>0</v>
      </c>
      <c r="E76" s="30" t="s">
        <v>12</v>
      </c>
      <c r="F76" s="30" t="s">
        <v>20</v>
      </c>
    </row>
    <row r="77" spans="1:6" s="31" customFormat="1" ht="43.2" x14ac:dyDescent="0.3">
      <c r="A77" s="28" t="s">
        <v>92</v>
      </c>
      <c r="B77" s="29">
        <f>SQRT(2)</f>
        <v>1.4142135623730951</v>
      </c>
      <c r="C77" s="39">
        <v>1.41421356237309</v>
      </c>
      <c r="D77" s="30">
        <f t="shared" si="2"/>
        <v>1</v>
      </c>
      <c r="E77" s="30" t="s">
        <v>12</v>
      </c>
      <c r="F77" s="30" t="s">
        <v>10</v>
      </c>
    </row>
    <row r="78" spans="1:6" s="31" customFormat="1" ht="43.2" x14ac:dyDescent="0.3">
      <c r="A78" s="28" t="s">
        <v>93</v>
      </c>
      <c r="B78" s="29">
        <v>300</v>
      </c>
      <c r="C78" s="29">
        <v>300</v>
      </c>
      <c r="D78" s="30">
        <f t="shared" si="2"/>
        <v>1</v>
      </c>
      <c r="E78" s="30" t="s">
        <v>12</v>
      </c>
      <c r="F78" s="30" t="s">
        <v>10</v>
      </c>
    </row>
    <row r="79" spans="1:6" s="31" customFormat="1" ht="216" x14ac:dyDescent="0.3">
      <c r="A79" s="28" t="s">
        <v>94</v>
      </c>
      <c r="B79" s="29">
        <v>112</v>
      </c>
      <c r="C79" s="39">
        <v>115</v>
      </c>
      <c r="D79" s="30">
        <f t="shared" si="2"/>
        <v>0</v>
      </c>
      <c r="E79" s="30" t="s">
        <v>12</v>
      </c>
      <c r="F79" s="30" t="s">
        <v>20</v>
      </c>
    </row>
    <row r="80" spans="1:6" s="31" customFormat="1" ht="28.8" x14ac:dyDescent="0.3">
      <c r="A80" s="28" t="s">
        <v>95</v>
      </c>
      <c r="B80" s="29">
        <v>1470</v>
      </c>
      <c r="C80" s="29">
        <v>1200</v>
      </c>
      <c r="D80" s="30">
        <f t="shared" si="2"/>
        <v>0</v>
      </c>
      <c r="E80" s="30" t="s">
        <v>12</v>
      </c>
      <c r="F80" s="30" t="s">
        <v>10</v>
      </c>
    </row>
    <row r="81" spans="1:6" s="31" customFormat="1" ht="409.6" x14ac:dyDescent="0.3">
      <c r="A81" s="28" t="s">
        <v>96</v>
      </c>
      <c r="B81" s="29">
        <v>2457</v>
      </c>
      <c r="C81" s="29">
        <v>1000</v>
      </c>
      <c r="D81" s="30">
        <f t="shared" si="2"/>
        <v>0</v>
      </c>
      <c r="E81" s="30" t="s">
        <v>12</v>
      </c>
      <c r="F81" s="30" t="s">
        <v>14</v>
      </c>
    </row>
    <row r="82" spans="1:6" s="31" customFormat="1" ht="100.8" x14ac:dyDescent="0.3">
      <c r="A82" s="28" t="s">
        <v>97</v>
      </c>
      <c r="B82" s="29">
        <v>48.5</v>
      </c>
      <c r="C82" s="29">
        <v>57</v>
      </c>
      <c r="D82" s="30">
        <f t="shared" si="2"/>
        <v>0</v>
      </c>
      <c r="E82" s="30" t="s">
        <v>18</v>
      </c>
      <c r="F82" s="30" t="s">
        <v>20</v>
      </c>
    </row>
    <row r="83" spans="1:6" s="31" customFormat="1" ht="172.8" x14ac:dyDescent="0.3">
      <c r="A83" s="28" t="s">
        <v>98</v>
      </c>
      <c r="B83" s="29">
        <v>191</v>
      </c>
      <c r="C83" s="29">
        <v>275</v>
      </c>
      <c r="D83" s="30">
        <f t="shared" si="2"/>
        <v>0</v>
      </c>
      <c r="E83" s="30" t="s">
        <v>18</v>
      </c>
      <c r="F83" s="30" t="s">
        <v>20</v>
      </c>
    </row>
    <row r="84" spans="1:6" s="31" customFormat="1" ht="187.2" x14ac:dyDescent="0.3">
      <c r="A84" s="28" t="s">
        <v>99</v>
      </c>
      <c r="B84" s="29">
        <v>10.36</v>
      </c>
      <c r="C84" s="29">
        <v>13.05</v>
      </c>
      <c r="D84" s="30">
        <f t="shared" si="2"/>
        <v>0</v>
      </c>
      <c r="E84" s="30" t="s">
        <v>12</v>
      </c>
      <c r="F84" s="30" t="s">
        <v>20</v>
      </c>
    </row>
    <row r="85" spans="1:6" s="31" customFormat="1" ht="43.2" x14ac:dyDescent="0.3">
      <c r="A85" s="28" t="s">
        <v>100</v>
      </c>
      <c r="B85" s="29">
        <v>547</v>
      </c>
      <c r="C85" s="39">
        <v>547.5</v>
      </c>
      <c r="D85" s="30">
        <f t="shared" si="2"/>
        <v>1</v>
      </c>
      <c r="E85" s="30" t="s">
        <v>12</v>
      </c>
      <c r="F85" s="30" t="s">
        <v>10</v>
      </c>
    </row>
    <row r="86" spans="1:6" s="31" customFormat="1" ht="115.2" x14ac:dyDescent="0.3">
      <c r="A86" s="28" t="s">
        <v>101</v>
      </c>
      <c r="B86" s="29">
        <v>20000</v>
      </c>
      <c r="C86" s="29">
        <v>1414</v>
      </c>
      <c r="D86" s="30">
        <f t="shared" si="2"/>
        <v>0</v>
      </c>
      <c r="E86" s="30" t="s">
        <v>18</v>
      </c>
      <c r="F86" s="30" t="s">
        <v>10</v>
      </c>
    </row>
    <row r="87" spans="1:6" s="31" customFormat="1" ht="409.6" x14ac:dyDescent="0.3">
      <c r="A87" s="28" t="s">
        <v>102</v>
      </c>
      <c r="B87" s="29">
        <v>0.65</v>
      </c>
      <c r="C87" s="29">
        <v>0.7</v>
      </c>
      <c r="D87" s="30">
        <f t="shared" si="2"/>
        <v>0</v>
      </c>
      <c r="E87" s="30" t="s">
        <v>12</v>
      </c>
      <c r="F87" s="30" t="s">
        <v>14</v>
      </c>
    </row>
    <row r="88" spans="1:6" s="31" customFormat="1" ht="129.6" x14ac:dyDescent="0.3">
      <c r="A88" s="28" t="s">
        <v>103</v>
      </c>
      <c r="B88" s="29">
        <v>17320.5</v>
      </c>
      <c r="C88" s="29">
        <v>1414</v>
      </c>
      <c r="D88" s="30">
        <f t="shared" si="2"/>
        <v>0</v>
      </c>
      <c r="E88" s="30" t="s">
        <v>18</v>
      </c>
      <c r="F88" s="30" t="s">
        <v>10</v>
      </c>
    </row>
    <row r="89" spans="1:6" s="31" customFormat="1" ht="43.2" x14ac:dyDescent="0.3">
      <c r="A89" s="28" t="s">
        <v>104</v>
      </c>
      <c r="B89" s="29">
        <v>400</v>
      </c>
      <c r="C89" s="29">
        <v>400</v>
      </c>
      <c r="D89" s="30">
        <f t="shared" si="2"/>
        <v>1</v>
      </c>
      <c r="E89" s="30" t="s">
        <v>12</v>
      </c>
      <c r="F89" s="30" t="s">
        <v>10</v>
      </c>
    </row>
    <row r="90" spans="1:6" s="31" customFormat="1" ht="409.6" x14ac:dyDescent="0.3">
      <c r="A90" s="28" t="s">
        <v>105</v>
      </c>
      <c r="B90" s="29">
        <v>225</v>
      </c>
      <c r="C90" s="29">
        <v>150</v>
      </c>
      <c r="D90" s="30">
        <f t="shared" si="2"/>
        <v>0</v>
      </c>
      <c r="E90" s="30" t="s">
        <v>12</v>
      </c>
      <c r="F90" s="30" t="s">
        <v>14</v>
      </c>
    </row>
    <row r="91" spans="1:6" s="31" customFormat="1" ht="216" x14ac:dyDescent="0.3">
      <c r="A91" s="28" t="s">
        <v>106</v>
      </c>
      <c r="B91" s="29">
        <v>303</v>
      </c>
      <c r="C91" s="39">
        <v>800</v>
      </c>
      <c r="D91" s="30">
        <f t="shared" si="2"/>
        <v>0</v>
      </c>
      <c r="E91" s="30" t="s">
        <v>18</v>
      </c>
      <c r="F91" s="30" t="s">
        <v>20</v>
      </c>
    </row>
    <row r="92" spans="1:6" s="31" customFormat="1" ht="57.6" x14ac:dyDescent="0.3">
      <c r="A92" s="28" t="s">
        <v>107</v>
      </c>
      <c r="B92" s="29">
        <v>8.8640000000000008</v>
      </c>
      <c r="C92" s="29">
        <v>8.8640000000000008</v>
      </c>
      <c r="D92" s="30">
        <f t="shared" si="2"/>
        <v>1</v>
      </c>
      <c r="E92" s="30" t="s">
        <v>12</v>
      </c>
      <c r="F92" s="30" t="s">
        <v>10</v>
      </c>
    </row>
    <row r="93" spans="1:6" s="31" customFormat="1" ht="28.8" x14ac:dyDescent="0.3">
      <c r="A93" s="28" t="s">
        <v>108</v>
      </c>
      <c r="B93" s="29">
        <v>500</v>
      </c>
      <c r="C93" s="39">
        <v>700</v>
      </c>
      <c r="D93" s="30">
        <f t="shared" si="2"/>
        <v>0</v>
      </c>
      <c r="E93" s="30" t="s">
        <v>18</v>
      </c>
      <c r="F93" s="30" t="s">
        <v>10</v>
      </c>
    </row>
    <row r="94" spans="1:6" s="31" customFormat="1" ht="72" x14ac:dyDescent="0.3">
      <c r="A94" s="28" t="s">
        <v>109</v>
      </c>
      <c r="B94" s="29">
        <v>28</v>
      </c>
      <c r="C94" s="39">
        <v>26</v>
      </c>
      <c r="D94" s="30">
        <f t="shared" si="2"/>
        <v>0</v>
      </c>
      <c r="E94" s="30" t="s">
        <v>12</v>
      </c>
      <c r="F94" s="30" t="s">
        <v>10</v>
      </c>
    </row>
    <row r="95" spans="1:6" s="31" customFormat="1" ht="230.4" x14ac:dyDescent="0.3">
      <c r="A95" s="28" t="s">
        <v>110</v>
      </c>
      <c r="B95" s="29">
        <v>173.2</v>
      </c>
      <c r="C95" s="29">
        <v>136</v>
      </c>
      <c r="D95" s="30">
        <f t="shared" si="2"/>
        <v>0</v>
      </c>
      <c r="E95" s="30" t="s">
        <v>9</v>
      </c>
      <c r="F95" s="30" t="s">
        <v>10</v>
      </c>
    </row>
    <row r="96" spans="1:6" s="31" customFormat="1" ht="273.60000000000002" x14ac:dyDescent="0.3">
      <c r="A96" s="28" t="s">
        <v>111</v>
      </c>
      <c r="B96" s="29">
        <v>18200</v>
      </c>
      <c r="C96" s="39">
        <v>10400</v>
      </c>
      <c r="D96" s="30">
        <f t="shared" si="2"/>
        <v>0</v>
      </c>
      <c r="E96" s="30" t="s">
        <v>9</v>
      </c>
      <c r="F96" s="30" t="s">
        <v>20</v>
      </c>
    </row>
    <row r="97" spans="1:6" s="31" customFormat="1" ht="43.2" x14ac:dyDescent="0.3">
      <c r="A97" s="28" t="s">
        <v>112</v>
      </c>
      <c r="B97" s="29">
        <v>400</v>
      </c>
      <c r="C97" s="29">
        <v>400</v>
      </c>
      <c r="D97" s="30">
        <f t="shared" si="2"/>
        <v>1</v>
      </c>
      <c r="E97" s="30" t="s">
        <v>12</v>
      </c>
      <c r="F97" s="30" t="s">
        <v>10</v>
      </c>
    </row>
    <row r="98" spans="1:6" s="31" customFormat="1" ht="28.8" x14ac:dyDescent="0.3">
      <c r="A98" s="28" t="s">
        <v>113</v>
      </c>
      <c r="B98" s="29">
        <v>2018</v>
      </c>
      <c r="C98" s="39">
        <v>15000</v>
      </c>
      <c r="D98" s="30">
        <f t="shared" si="2"/>
        <v>0</v>
      </c>
      <c r="E98" s="30" t="s">
        <v>12</v>
      </c>
      <c r="F98" s="30" t="s">
        <v>10</v>
      </c>
    </row>
    <row r="99" spans="1:6" s="31" customFormat="1" ht="409.6" x14ac:dyDescent="0.3">
      <c r="A99" s="37" t="s">
        <v>114</v>
      </c>
      <c r="B99" s="29">
        <v>29</v>
      </c>
      <c r="C99" s="29">
        <v>1</v>
      </c>
      <c r="D99" s="30">
        <f t="shared" si="2"/>
        <v>0</v>
      </c>
      <c r="E99" s="30" t="s">
        <v>12</v>
      </c>
      <c r="F99" s="30" t="s">
        <v>14</v>
      </c>
    </row>
    <row r="100" spans="1:6" s="31" customFormat="1" ht="43.2" x14ac:dyDescent="0.3">
      <c r="A100" s="28" t="s">
        <v>115</v>
      </c>
      <c r="B100" s="29">
        <v>300</v>
      </c>
      <c r="C100" s="29">
        <v>300000</v>
      </c>
      <c r="D100" s="30">
        <f t="shared" si="2"/>
        <v>0</v>
      </c>
      <c r="E100" s="30" t="s">
        <v>12</v>
      </c>
      <c r="F100" s="30" t="s">
        <v>10</v>
      </c>
    </row>
    <row r="101" spans="1:6" s="31" customFormat="1" ht="201.6" x14ac:dyDescent="0.3">
      <c r="A101" s="28" t="s">
        <v>116</v>
      </c>
      <c r="B101" s="29">
        <v>6675</v>
      </c>
      <c r="C101" s="39">
        <v>10000</v>
      </c>
      <c r="D101" s="30">
        <f t="shared" si="2"/>
        <v>0</v>
      </c>
      <c r="E101" s="30" t="s">
        <v>18</v>
      </c>
      <c r="F101" s="30" t="s">
        <v>20</v>
      </c>
    </row>
    <row r="102" spans="1:6" x14ac:dyDescent="0.3">
      <c r="B102" s="17"/>
      <c r="C102" s="17"/>
      <c r="D102" s="1"/>
      <c r="E102" s="1"/>
      <c r="F102" s="1"/>
    </row>
    <row r="103" spans="1:6" x14ac:dyDescent="0.3">
      <c r="B103" s="20"/>
      <c r="C103" s="20"/>
      <c r="D103" s="12"/>
      <c r="E103" s="1"/>
      <c r="F103" s="1"/>
    </row>
    <row r="104" spans="1:6" x14ac:dyDescent="0.3">
      <c r="B104" s="17"/>
      <c r="C104" s="17"/>
      <c r="D104" s="1"/>
      <c r="E104" s="1"/>
      <c r="F104" s="1"/>
    </row>
    <row r="105" spans="1:6" x14ac:dyDescent="0.3">
      <c r="B105" s="17"/>
      <c r="C105" s="17"/>
      <c r="D105" s="1"/>
      <c r="E105" s="1"/>
      <c r="F105" s="1"/>
    </row>
    <row r="106" spans="1:6" x14ac:dyDescent="0.3">
      <c r="B106" s="17"/>
      <c r="C106" s="17"/>
      <c r="D106" s="1"/>
      <c r="E106" s="1"/>
      <c r="F106" s="1"/>
    </row>
    <row r="107" spans="1:6" x14ac:dyDescent="0.3">
      <c r="A107" s="11"/>
      <c r="B107" s="20"/>
      <c r="C107" s="20"/>
      <c r="D107" s="12"/>
      <c r="E107" s="1"/>
      <c r="F107" s="1"/>
    </row>
    <row r="108" spans="1:6" x14ac:dyDescent="0.3">
      <c r="A108" s="15"/>
      <c r="B108" s="17"/>
      <c r="C108" s="17"/>
      <c r="D108" s="1"/>
      <c r="E108" s="1"/>
      <c r="F108" s="1"/>
    </row>
    <row r="109" spans="1:6" x14ac:dyDescent="0.3">
      <c r="A109" s="11"/>
      <c r="B109" s="20"/>
      <c r="C109" s="20"/>
      <c r="D109" s="12"/>
      <c r="E109" s="1"/>
      <c r="F109" s="1"/>
    </row>
    <row r="110" spans="1:6" x14ac:dyDescent="0.3">
      <c r="A110" s="11"/>
      <c r="B110" s="20"/>
      <c r="C110" s="20"/>
      <c r="D110" s="12"/>
      <c r="E110" s="1"/>
      <c r="F110" s="1"/>
    </row>
    <row r="111" spans="1:6" x14ac:dyDescent="0.3">
      <c r="A111" s="13"/>
      <c r="B111" s="17"/>
      <c r="C111" s="17"/>
      <c r="D111" s="1"/>
      <c r="E111" s="1"/>
      <c r="F111" s="1"/>
    </row>
    <row r="112" spans="1:6" x14ac:dyDescent="0.3">
      <c r="A112" s="15"/>
      <c r="B112" s="17"/>
      <c r="C112" s="17"/>
      <c r="D112" s="1"/>
      <c r="E112" s="1"/>
      <c r="F112" s="1"/>
    </row>
    <row r="113" spans="1:6" x14ac:dyDescent="0.3">
      <c r="A113" s="11"/>
      <c r="B113" s="20"/>
      <c r="C113" s="20"/>
      <c r="D113" s="12"/>
      <c r="E113" s="1"/>
      <c r="F113" s="1"/>
    </row>
    <row r="114" spans="1:6" x14ac:dyDescent="0.3">
      <c r="A114" s="15"/>
      <c r="B114" s="17"/>
      <c r="C114" s="17"/>
      <c r="D114" s="1"/>
      <c r="E114" s="1"/>
      <c r="F114" s="1"/>
    </row>
    <row r="115" spans="1:6" x14ac:dyDescent="0.3">
      <c r="A115" s="15"/>
      <c r="B115" s="17"/>
      <c r="C115" s="17"/>
      <c r="D115" s="1"/>
      <c r="E115" s="1"/>
      <c r="F115" s="1"/>
    </row>
    <row r="116" spans="1:6" x14ac:dyDescent="0.3">
      <c r="A116" s="15"/>
      <c r="B116" s="17"/>
      <c r="C116" s="17"/>
      <c r="D116" s="1"/>
      <c r="E116" s="1"/>
      <c r="F116" s="1"/>
    </row>
    <row r="117" spans="1:6" x14ac:dyDescent="0.3">
      <c r="A117" s="15"/>
      <c r="B117" s="17"/>
      <c r="C117" s="17"/>
      <c r="D117" s="1"/>
      <c r="E117" s="1"/>
      <c r="F117" s="1"/>
    </row>
    <row r="118" spans="1:6" x14ac:dyDescent="0.3">
      <c r="A118" s="15"/>
      <c r="B118" s="17"/>
      <c r="C118" s="17"/>
      <c r="D118" s="1"/>
      <c r="E118" s="1"/>
      <c r="F118" s="1"/>
    </row>
    <row r="119" spans="1:6" x14ac:dyDescent="0.3">
      <c r="A119" s="15"/>
      <c r="B119" s="17"/>
      <c r="C119" s="17"/>
      <c r="D119" s="1"/>
      <c r="E119" s="1"/>
      <c r="F119" s="1"/>
    </row>
    <row r="120" spans="1:6" x14ac:dyDescent="0.3">
      <c r="A120" s="15"/>
      <c r="B120" s="17"/>
      <c r="C120" s="17"/>
      <c r="D120" s="1"/>
      <c r="E120" s="1"/>
      <c r="F120" s="1"/>
    </row>
    <row r="121" spans="1:6" x14ac:dyDescent="0.3">
      <c r="A121" s="15"/>
      <c r="B121" s="17"/>
      <c r="C121" s="17"/>
      <c r="D121" s="1"/>
      <c r="E121" s="1"/>
      <c r="F121" s="1"/>
    </row>
    <row r="122" spans="1:6" x14ac:dyDescent="0.3">
      <c r="A122" s="11"/>
      <c r="B122" s="20"/>
      <c r="C122" s="20"/>
      <c r="D122" s="12"/>
      <c r="E122" s="1"/>
      <c r="F122" s="1"/>
    </row>
    <row r="123" spans="1:6" x14ac:dyDescent="0.3">
      <c r="A123" s="15"/>
      <c r="B123" s="17"/>
      <c r="C123" s="17"/>
      <c r="D123" s="1"/>
      <c r="E123" s="1"/>
      <c r="F123" s="1"/>
    </row>
    <row r="124" spans="1:6" x14ac:dyDescent="0.3">
      <c r="A124" s="11"/>
      <c r="B124" s="20"/>
      <c r="C124" s="20"/>
      <c r="D124" s="12"/>
      <c r="E124" s="1"/>
      <c r="F124" s="1"/>
    </row>
    <row r="125" spans="1:6" x14ac:dyDescent="0.3">
      <c r="A125" s="11"/>
      <c r="B125" s="20"/>
      <c r="C125" s="20"/>
      <c r="D125" s="12"/>
      <c r="E125" s="1"/>
      <c r="F125" s="1"/>
    </row>
    <row r="126" spans="1:6" x14ac:dyDescent="0.3">
      <c r="A126" s="15"/>
      <c r="B126" s="17"/>
      <c r="C126" s="17"/>
      <c r="D126" s="1"/>
      <c r="E126" s="1"/>
      <c r="F126" s="1"/>
    </row>
    <row r="127" spans="1:6" x14ac:dyDescent="0.3">
      <c r="A127" s="11"/>
      <c r="B127" s="20"/>
      <c r="C127" s="20"/>
      <c r="D127" s="12"/>
      <c r="E127" s="1"/>
      <c r="F127" s="1"/>
    </row>
    <row r="128" spans="1:6" x14ac:dyDescent="0.3">
      <c r="A128" s="11"/>
      <c r="B128" s="20"/>
      <c r="C128" s="20"/>
      <c r="D128" s="12"/>
      <c r="E128" s="1"/>
      <c r="F128" s="1"/>
    </row>
    <row r="129" spans="1:6" x14ac:dyDescent="0.3">
      <c r="A129" s="11"/>
      <c r="B129" s="20"/>
      <c r="C129" s="20"/>
      <c r="D129" s="12"/>
      <c r="E129" s="1"/>
      <c r="F129" s="1"/>
    </row>
    <row r="130" spans="1:6" x14ac:dyDescent="0.3">
      <c r="A130" s="15"/>
      <c r="B130" s="17"/>
      <c r="C130" s="17"/>
      <c r="D130" s="1"/>
      <c r="E130" s="1"/>
      <c r="F130" s="1"/>
    </row>
    <row r="131" spans="1:6" x14ac:dyDescent="0.3">
      <c r="A131" s="15"/>
      <c r="B131" s="17"/>
      <c r="C131" s="17"/>
      <c r="D131" s="1"/>
      <c r="E131" s="1"/>
      <c r="F131" s="1"/>
    </row>
    <row r="132" spans="1:6" x14ac:dyDescent="0.3">
      <c r="A132" s="15"/>
      <c r="B132" s="17"/>
      <c r="C132" s="17"/>
      <c r="D132" s="1"/>
      <c r="E132" s="1"/>
      <c r="F132" s="1"/>
    </row>
    <row r="133" spans="1:6" x14ac:dyDescent="0.3">
      <c r="A133" s="15"/>
      <c r="B133" s="17"/>
      <c r="C133" s="17"/>
      <c r="D133" s="1"/>
      <c r="E133" s="1"/>
      <c r="F133" s="1"/>
    </row>
    <row r="134" spans="1:6" x14ac:dyDescent="0.3">
      <c r="A134" s="15"/>
      <c r="B134" s="17"/>
      <c r="C134" s="17"/>
      <c r="D134" s="1"/>
      <c r="E134" s="1"/>
      <c r="F134" s="1"/>
    </row>
    <row r="135" spans="1:6" x14ac:dyDescent="0.3">
      <c r="A135" s="15"/>
      <c r="B135" s="17"/>
      <c r="C135" s="17"/>
      <c r="D135" s="1"/>
      <c r="E135" s="1"/>
      <c r="F135" s="1"/>
    </row>
    <row r="136" spans="1:6" x14ac:dyDescent="0.3">
      <c r="A136" s="15"/>
      <c r="B136" s="17"/>
      <c r="C136" s="17"/>
      <c r="D136" s="1"/>
      <c r="E136" s="1"/>
      <c r="F136" s="1"/>
    </row>
    <row r="137" spans="1:6" x14ac:dyDescent="0.3">
      <c r="A137" s="15"/>
      <c r="B137" s="17"/>
      <c r="C137" s="17"/>
      <c r="D137" s="1"/>
      <c r="E137" s="1"/>
      <c r="F137" s="1"/>
    </row>
    <row r="138" spans="1:6" x14ac:dyDescent="0.3">
      <c r="A138" s="15"/>
      <c r="B138" s="17"/>
      <c r="C138" s="17"/>
      <c r="D138" s="1"/>
      <c r="E138" s="1"/>
      <c r="F138" s="1"/>
    </row>
    <row r="139" spans="1:6" x14ac:dyDescent="0.3">
      <c r="A139" s="15"/>
      <c r="B139" s="17"/>
      <c r="C139" s="17"/>
      <c r="D139" s="1"/>
      <c r="E139" s="1"/>
      <c r="F139" s="1"/>
    </row>
    <row r="140" spans="1:6" x14ac:dyDescent="0.3">
      <c r="A140" s="15"/>
      <c r="B140" s="17"/>
      <c r="C140" s="17"/>
      <c r="D140" s="1"/>
      <c r="E140" s="1"/>
      <c r="F140" s="1"/>
    </row>
    <row r="141" spans="1:6" x14ac:dyDescent="0.3">
      <c r="A141" s="15"/>
      <c r="B141" s="17"/>
      <c r="C141" s="17"/>
      <c r="D141" s="1"/>
      <c r="E141" s="1"/>
      <c r="F141" s="1"/>
    </row>
    <row r="142" spans="1:6" x14ac:dyDescent="0.3">
      <c r="A142" s="11"/>
      <c r="B142" s="20"/>
      <c r="C142" s="20"/>
      <c r="D142" s="12"/>
      <c r="E142" s="1"/>
      <c r="F142" s="1"/>
    </row>
    <row r="143" spans="1:6" x14ac:dyDescent="0.3">
      <c r="A143" s="15"/>
      <c r="B143" s="17"/>
      <c r="C143" s="17"/>
      <c r="D143" s="1"/>
      <c r="E143" s="1"/>
      <c r="F143" s="1"/>
    </row>
    <row r="144" spans="1:6" x14ac:dyDescent="0.3">
      <c r="A144" s="11"/>
      <c r="B144" s="20"/>
      <c r="C144" s="20"/>
      <c r="D144" s="12"/>
      <c r="E144" s="1"/>
      <c r="F144" s="1"/>
    </row>
    <row r="145" spans="1:6" x14ac:dyDescent="0.3">
      <c r="A145" s="10"/>
      <c r="B145" s="17"/>
      <c r="C145" s="17"/>
      <c r="D145" s="1"/>
      <c r="E145" s="1"/>
      <c r="F145" s="1"/>
    </row>
    <row r="146" spans="1:6" x14ac:dyDescent="0.3">
      <c r="A146" s="11"/>
      <c r="B146" s="20"/>
      <c r="C146" s="20"/>
      <c r="D146" s="12"/>
      <c r="E146" s="1"/>
      <c r="F146" s="1"/>
    </row>
    <row r="147" spans="1:6" x14ac:dyDescent="0.3">
      <c r="A147" s="11"/>
      <c r="B147" s="20"/>
      <c r="C147" s="20"/>
      <c r="D147" s="12"/>
      <c r="E147" s="1"/>
      <c r="F147" s="1"/>
    </row>
    <row r="148" spans="1:6" x14ac:dyDescent="0.3">
      <c r="A148" s="15"/>
      <c r="B148" s="17"/>
      <c r="C148" s="17"/>
      <c r="D148" s="1"/>
      <c r="E148" s="1"/>
      <c r="F148" s="1"/>
    </row>
    <row r="149" spans="1:6" x14ac:dyDescent="0.3">
      <c r="A149" s="15"/>
      <c r="B149" s="17"/>
      <c r="C149" s="17"/>
      <c r="D149" s="1"/>
      <c r="E149" s="1"/>
      <c r="F149" s="1"/>
    </row>
    <row r="150" spans="1:6" x14ac:dyDescent="0.3">
      <c r="A150" s="15"/>
      <c r="B150" s="17"/>
      <c r="C150" s="17"/>
      <c r="D150" s="1"/>
      <c r="E150" s="1"/>
      <c r="F150" s="1"/>
    </row>
    <row r="151" spans="1:6" x14ac:dyDescent="0.3">
      <c r="A151" s="13"/>
      <c r="B151" s="17"/>
      <c r="C151" s="17"/>
      <c r="D151" s="1"/>
      <c r="E151" s="1"/>
      <c r="F151" s="1"/>
    </row>
    <row r="152" spans="1:6" x14ac:dyDescent="0.3">
      <c r="A152" s="15"/>
      <c r="B152" s="17"/>
      <c r="C152" s="17"/>
      <c r="D152" s="1"/>
      <c r="E152" s="1"/>
      <c r="F152" s="1"/>
    </row>
    <row r="153" spans="1:6" x14ac:dyDescent="0.3">
      <c r="A153" s="15"/>
      <c r="B153" s="17"/>
      <c r="C153" s="17"/>
      <c r="D153" s="1"/>
      <c r="E153" s="1"/>
      <c r="F153" s="1"/>
    </row>
    <row r="154" spans="1:6" x14ac:dyDescent="0.3">
      <c r="A154" s="11"/>
      <c r="B154" s="20"/>
      <c r="C154" s="20"/>
      <c r="D154" s="12"/>
      <c r="E154" s="1"/>
      <c r="F154" s="1"/>
    </row>
    <row r="155" spans="1:6" x14ac:dyDescent="0.3">
      <c r="A155" s="11"/>
      <c r="B155" s="20"/>
      <c r="C155" s="20"/>
      <c r="D155" s="12"/>
      <c r="E155" s="1"/>
      <c r="F155" s="1"/>
    </row>
    <row r="156" spans="1:6" x14ac:dyDescent="0.3">
      <c r="A156" s="15"/>
      <c r="B156" s="17"/>
      <c r="C156" s="17"/>
      <c r="D156" s="1"/>
      <c r="E156" s="1"/>
      <c r="F156" s="1"/>
    </row>
    <row r="157" spans="1:6" x14ac:dyDescent="0.3">
      <c r="A157" s="15"/>
      <c r="B157" s="17"/>
      <c r="C157" s="17"/>
      <c r="D157" s="1"/>
      <c r="E157" s="1"/>
      <c r="F157" s="1"/>
    </row>
    <row r="158" spans="1:6" x14ac:dyDescent="0.3">
      <c r="A158" s="11"/>
      <c r="B158" s="20"/>
      <c r="C158" s="20"/>
      <c r="D158" s="12"/>
      <c r="E158" s="1"/>
      <c r="F158" s="1"/>
    </row>
    <row r="159" spans="1:6" x14ac:dyDescent="0.3">
      <c r="A159" s="15"/>
      <c r="B159" s="17"/>
      <c r="C159" s="17"/>
      <c r="D159" s="1"/>
      <c r="E159" s="1"/>
      <c r="F159" s="1"/>
    </row>
    <row r="160" spans="1:6" x14ac:dyDescent="0.3">
      <c r="A160" s="11"/>
      <c r="B160" s="20"/>
      <c r="C160" s="20"/>
      <c r="D160" s="12"/>
      <c r="E160" s="1"/>
      <c r="F160" s="1"/>
    </row>
    <row r="161" spans="1:6" x14ac:dyDescent="0.3">
      <c r="A161" s="15"/>
      <c r="B161" s="17"/>
      <c r="C161" s="17"/>
      <c r="D161" s="1"/>
      <c r="E161" s="1"/>
      <c r="F161" s="1"/>
    </row>
    <row r="162" spans="1:6" x14ac:dyDescent="0.3">
      <c r="A162" s="13"/>
      <c r="B162" s="17"/>
      <c r="C162" s="17"/>
      <c r="D162" s="1"/>
      <c r="E162" s="1"/>
      <c r="F162" s="1"/>
    </row>
    <row r="163" spans="1:6" x14ac:dyDescent="0.3">
      <c r="A163" s="15"/>
      <c r="B163" s="17"/>
      <c r="C163" s="17"/>
      <c r="D163" s="1"/>
      <c r="E163" s="1"/>
      <c r="F163" s="1"/>
    </row>
    <row r="164" spans="1:6" x14ac:dyDescent="0.3">
      <c r="A164" s="15"/>
      <c r="B164" s="17"/>
      <c r="C164" s="17"/>
      <c r="D164" s="1"/>
      <c r="E164" s="1"/>
      <c r="F164" s="1"/>
    </row>
    <row r="165" spans="1:6" x14ac:dyDescent="0.3">
      <c r="A165" s="13"/>
      <c r="B165" s="17"/>
      <c r="C165" s="17"/>
      <c r="D165" s="1"/>
      <c r="E165" s="1"/>
      <c r="F165" s="1"/>
    </row>
    <row r="166" spans="1:6" x14ac:dyDescent="0.3">
      <c r="A166" s="11"/>
      <c r="B166" s="20"/>
      <c r="C166" s="20"/>
      <c r="D166" s="12"/>
      <c r="E166" s="1"/>
      <c r="F166" s="1"/>
    </row>
    <row r="167" spans="1:6" x14ac:dyDescent="0.3">
      <c r="A167" s="11"/>
      <c r="B167" s="20"/>
      <c r="C167" s="20"/>
      <c r="D167" s="12"/>
      <c r="E167" s="1"/>
      <c r="F167" s="1"/>
    </row>
    <row r="168" spans="1:6" x14ac:dyDescent="0.3">
      <c r="A168" s="11"/>
      <c r="B168" s="20"/>
      <c r="C168" s="20"/>
      <c r="D168" s="12"/>
      <c r="E168" s="1"/>
      <c r="F168" s="1"/>
    </row>
    <row r="169" spans="1:6" x14ac:dyDescent="0.3">
      <c r="A169" s="13"/>
      <c r="B169" s="17"/>
      <c r="C169" s="17"/>
      <c r="D169" s="1"/>
      <c r="E169" s="1"/>
      <c r="F169" s="1"/>
    </row>
    <row r="170" spans="1:6" x14ac:dyDescent="0.3">
      <c r="A170" s="11"/>
      <c r="B170" s="20"/>
      <c r="C170" s="20"/>
      <c r="D170" s="12"/>
      <c r="E170" s="1"/>
      <c r="F170" s="1"/>
    </row>
    <row r="171" spans="1:6" x14ac:dyDescent="0.3">
      <c r="A171" s="15"/>
      <c r="B171" s="17"/>
      <c r="C171" s="17"/>
      <c r="D171" s="1"/>
      <c r="E171" s="1"/>
      <c r="F171" s="1"/>
    </row>
    <row r="172" spans="1:6" x14ac:dyDescent="0.3">
      <c r="A172" s="11"/>
      <c r="B172" s="20"/>
      <c r="C172" s="20"/>
      <c r="D172" s="12"/>
      <c r="E172" s="1"/>
      <c r="F172" s="1"/>
    </row>
    <row r="173" spans="1:6" x14ac:dyDescent="0.3">
      <c r="A173" s="15"/>
      <c r="B173" s="17"/>
      <c r="C173" s="17"/>
      <c r="D173" s="1"/>
      <c r="E173" s="1"/>
      <c r="F173" s="1"/>
    </row>
    <row r="174" spans="1:6" x14ac:dyDescent="0.3">
      <c r="A174" s="15"/>
      <c r="B174" s="17"/>
      <c r="C174" s="17"/>
      <c r="D174" s="1"/>
      <c r="E174" s="1"/>
      <c r="F174" s="1"/>
    </row>
    <row r="175" spans="1:6" x14ac:dyDescent="0.3">
      <c r="A175" s="15"/>
      <c r="B175" s="17"/>
      <c r="C175" s="17"/>
      <c r="D175" s="1"/>
      <c r="E175" s="1"/>
      <c r="F175" s="1"/>
    </row>
    <row r="176" spans="1:6" x14ac:dyDescent="0.3">
      <c r="A176" s="15"/>
      <c r="B176" s="17"/>
      <c r="C176" s="17"/>
      <c r="D176" s="1"/>
      <c r="E176" s="1"/>
      <c r="F176" s="1"/>
    </row>
    <row r="177" spans="1:6" x14ac:dyDescent="0.3">
      <c r="A177" s="15"/>
      <c r="B177" s="17"/>
      <c r="C177" s="17"/>
      <c r="D177" s="1"/>
      <c r="E177" s="1"/>
      <c r="F177" s="1"/>
    </row>
    <row r="178" spans="1:6" x14ac:dyDescent="0.3">
      <c r="A178" s="11"/>
      <c r="B178" s="20"/>
      <c r="C178" s="20"/>
      <c r="D178" s="12"/>
      <c r="E178" s="1"/>
      <c r="F178" s="1"/>
    </row>
    <row r="179" spans="1:6" x14ac:dyDescent="0.3">
      <c r="A179" s="11"/>
      <c r="B179" s="20"/>
      <c r="C179" s="20"/>
      <c r="D179" s="12"/>
      <c r="E179" s="1"/>
      <c r="F179" s="1"/>
    </row>
    <row r="180" spans="1:6" x14ac:dyDescent="0.3">
      <c r="A180" s="15"/>
      <c r="B180" s="17"/>
      <c r="C180" s="17"/>
      <c r="D180" s="1"/>
      <c r="E180" s="1"/>
      <c r="F180" s="1"/>
    </row>
    <row r="181" spans="1:6" x14ac:dyDescent="0.3">
      <c r="A181" s="15"/>
      <c r="B181" s="17"/>
      <c r="C181" s="17"/>
      <c r="D181" s="1"/>
      <c r="E181" s="1"/>
      <c r="F181" s="1"/>
    </row>
    <row r="182" spans="1:6" x14ac:dyDescent="0.3">
      <c r="A182" s="15"/>
      <c r="B182" s="17"/>
      <c r="C182" s="17"/>
      <c r="D182" s="1"/>
      <c r="E182" s="1"/>
      <c r="F182" s="1"/>
    </row>
    <row r="183" spans="1:6" x14ac:dyDescent="0.3">
      <c r="A183" s="11"/>
      <c r="B183" s="20"/>
      <c r="C183" s="20"/>
      <c r="D183" s="12"/>
      <c r="E183" s="1"/>
      <c r="F183" s="1"/>
    </row>
    <row r="184" spans="1:6" x14ac:dyDescent="0.3">
      <c r="A184" s="15"/>
      <c r="B184" s="17"/>
      <c r="C184" s="17"/>
      <c r="D184" s="1"/>
      <c r="E184" s="1"/>
      <c r="F184" s="1"/>
    </row>
    <row r="185" spans="1:6" x14ac:dyDescent="0.3">
      <c r="A185" s="11"/>
      <c r="B185" s="20"/>
      <c r="C185" s="20"/>
      <c r="D185" s="12"/>
      <c r="E185" s="1"/>
      <c r="F185" s="1"/>
    </row>
    <row r="186" spans="1:6" x14ac:dyDescent="0.3">
      <c r="A186" s="13"/>
      <c r="B186" s="17"/>
      <c r="C186" s="17"/>
      <c r="D186" s="1"/>
      <c r="E186" s="1"/>
      <c r="F186" s="1"/>
    </row>
    <row r="187" spans="1:6" x14ac:dyDescent="0.3">
      <c r="A187" s="15"/>
      <c r="B187" s="17"/>
      <c r="C187" s="17"/>
      <c r="D187" s="1"/>
      <c r="E187" s="1"/>
      <c r="F187" s="1"/>
    </row>
    <row r="188" spans="1:6" x14ac:dyDescent="0.3">
      <c r="A188" s="11"/>
      <c r="B188" s="20"/>
      <c r="C188" s="20"/>
      <c r="D188" s="12"/>
      <c r="E188" s="1"/>
      <c r="F188" s="1"/>
    </row>
    <row r="189" spans="1:6" x14ac:dyDescent="0.3">
      <c r="A189" s="11"/>
      <c r="B189" s="20"/>
      <c r="C189" s="20"/>
      <c r="D189" s="12"/>
      <c r="E189" s="1"/>
      <c r="F189" s="1"/>
    </row>
    <row r="190" spans="1:6" x14ac:dyDescent="0.3">
      <c r="A190" s="15"/>
      <c r="B190" s="17"/>
      <c r="C190" s="17"/>
      <c r="D190" s="1"/>
      <c r="E190" s="1"/>
      <c r="F190" s="1"/>
    </row>
    <row r="191" spans="1:6" x14ac:dyDescent="0.3">
      <c r="A191" s="15"/>
      <c r="B191" s="17"/>
      <c r="C191" s="17"/>
      <c r="D191" s="1"/>
      <c r="E191" s="1"/>
      <c r="F191" s="1"/>
    </row>
    <row r="192" spans="1:6" x14ac:dyDescent="0.3">
      <c r="A192" s="11"/>
      <c r="B192" s="20"/>
      <c r="C192" s="20"/>
      <c r="D192" s="12"/>
      <c r="E192" s="1"/>
      <c r="F192" s="1"/>
    </row>
    <row r="193" spans="1:6" x14ac:dyDescent="0.3">
      <c r="A193" s="13"/>
      <c r="B193" s="17"/>
      <c r="C193" s="17"/>
      <c r="D193" s="1"/>
      <c r="E193" s="1"/>
      <c r="F193" s="1"/>
    </row>
    <row r="194" spans="1:6" x14ac:dyDescent="0.3">
      <c r="A194" s="11"/>
      <c r="B194" s="20"/>
      <c r="C194" s="20"/>
      <c r="D194" s="12"/>
      <c r="E194" s="1"/>
      <c r="F194" s="1"/>
    </row>
    <row r="195" spans="1:6" x14ac:dyDescent="0.3">
      <c r="A195" s="15"/>
      <c r="B195" s="17"/>
      <c r="C195" s="17"/>
      <c r="D195" s="1"/>
      <c r="E195" s="1"/>
      <c r="F195" s="1"/>
    </row>
    <row r="196" spans="1:6" x14ac:dyDescent="0.3">
      <c r="A196" s="15"/>
      <c r="B196" s="17"/>
      <c r="C196" s="17"/>
      <c r="D196" s="1"/>
      <c r="E196" s="1"/>
      <c r="F196" s="1"/>
    </row>
    <row r="197" spans="1:6" x14ac:dyDescent="0.3">
      <c r="A197" s="15"/>
      <c r="B197" s="17"/>
      <c r="C197" s="17"/>
      <c r="D197" s="1"/>
      <c r="E197" s="1"/>
      <c r="F197" s="1"/>
    </row>
    <row r="198" spans="1:6" x14ac:dyDescent="0.3">
      <c r="A198" s="11"/>
      <c r="B198" s="20"/>
      <c r="C198" s="20"/>
      <c r="D198" s="12"/>
      <c r="E198" s="1"/>
      <c r="F198" s="1"/>
    </row>
    <row r="199" spans="1:6" x14ac:dyDescent="0.3">
      <c r="A199" s="13"/>
      <c r="B199" s="17"/>
      <c r="C199" s="17"/>
      <c r="D199" s="1"/>
      <c r="E199" s="1"/>
      <c r="F199" s="1"/>
    </row>
    <row r="200" spans="1:6" x14ac:dyDescent="0.3">
      <c r="A200" s="13"/>
      <c r="B200" s="17"/>
      <c r="C200" s="17"/>
      <c r="D200" s="1"/>
      <c r="E200" s="1"/>
      <c r="F200" s="1"/>
    </row>
    <row r="201" spans="1:6" x14ac:dyDescent="0.3">
      <c r="A201" s="15"/>
      <c r="B201" s="17"/>
      <c r="C201" s="17"/>
      <c r="D201" s="1"/>
      <c r="E201" s="1"/>
      <c r="F201" s="1"/>
    </row>
    <row r="202" spans="1:6" x14ac:dyDescent="0.3">
      <c r="A202" s="15"/>
      <c r="B202" s="17"/>
      <c r="C202" s="17"/>
      <c r="D202" s="1"/>
      <c r="E202" s="1"/>
      <c r="F202" s="1"/>
    </row>
    <row r="203" spans="1:6" x14ac:dyDescent="0.3">
      <c r="A203" s="15"/>
      <c r="B203" s="17"/>
      <c r="C203" s="17"/>
      <c r="D203" s="1"/>
      <c r="E203" s="1"/>
      <c r="F203" s="1"/>
    </row>
    <row r="204" spans="1:6" x14ac:dyDescent="0.3">
      <c r="A204" s="11"/>
      <c r="B204" s="20"/>
      <c r="C204" s="20"/>
      <c r="D204" s="12"/>
      <c r="E204" s="1"/>
      <c r="F204" s="1"/>
    </row>
    <row r="205" spans="1:6" x14ac:dyDescent="0.3">
      <c r="A205" s="15"/>
      <c r="B205" s="17"/>
      <c r="C205" s="17"/>
      <c r="D205" s="1"/>
      <c r="E205" s="1"/>
      <c r="F205" s="1"/>
    </row>
    <row r="206" spans="1:6" x14ac:dyDescent="0.3">
      <c r="A206" s="15"/>
      <c r="B206" s="17"/>
      <c r="C206" s="17"/>
      <c r="D206" s="1"/>
      <c r="E206" s="1"/>
      <c r="F206" s="1"/>
    </row>
    <row r="207" spans="1:6" x14ac:dyDescent="0.3">
      <c r="A207" s="15"/>
      <c r="B207" s="17"/>
      <c r="C207" s="17"/>
      <c r="D207" s="1"/>
      <c r="E207" s="1"/>
      <c r="F207" s="1"/>
    </row>
    <row r="208" spans="1:6" x14ac:dyDescent="0.3">
      <c r="A208" s="11"/>
      <c r="B208" s="20"/>
      <c r="C208" s="20"/>
      <c r="D208" s="12"/>
      <c r="E208" s="1"/>
      <c r="F208" s="1"/>
    </row>
    <row r="209" spans="1:6" x14ac:dyDescent="0.3">
      <c r="A209" s="15"/>
      <c r="B209" s="17"/>
      <c r="C209" s="17"/>
      <c r="D209" s="1"/>
      <c r="E209" s="1"/>
      <c r="F209" s="1"/>
    </row>
    <row r="210" spans="1:6" x14ac:dyDescent="0.3">
      <c r="A210" s="11"/>
      <c r="B210" s="20"/>
      <c r="C210" s="20"/>
      <c r="D210" s="12"/>
      <c r="E210" s="1"/>
      <c r="F210" s="1"/>
    </row>
    <row r="211" spans="1:6" x14ac:dyDescent="0.3">
      <c r="A211" s="15"/>
      <c r="B211" s="17"/>
      <c r="C211" s="17"/>
      <c r="D211" s="1"/>
      <c r="E211" s="1"/>
      <c r="F211" s="1"/>
    </row>
    <row r="212" spans="1:6" x14ac:dyDescent="0.3">
      <c r="A212" s="15"/>
      <c r="B212" s="17"/>
      <c r="C212" s="17"/>
      <c r="D212" s="1"/>
      <c r="E212" s="1"/>
      <c r="F212" s="1"/>
    </row>
    <row r="213" spans="1:6" x14ac:dyDescent="0.3">
      <c r="A213" s="11"/>
      <c r="B213" s="20"/>
      <c r="C213" s="20"/>
      <c r="D213" s="12"/>
      <c r="E213" s="1"/>
      <c r="F213" s="1"/>
    </row>
    <row r="214" spans="1:6" x14ac:dyDescent="0.3">
      <c r="A214" s="15"/>
      <c r="B214" s="17"/>
      <c r="C214" s="17"/>
      <c r="D214" s="1"/>
      <c r="E214" s="1"/>
      <c r="F214" s="1"/>
    </row>
    <row r="215" spans="1:6" x14ac:dyDescent="0.3">
      <c r="A215" s="15"/>
      <c r="B215" s="17"/>
      <c r="C215" s="17"/>
      <c r="D215" s="1"/>
      <c r="E215" s="1"/>
      <c r="F215" s="1"/>
    </row>
    <row r="216" spans="1:6" x14ac:dyDescent="0.3">
      <c r="A216" s="11"/>
      <c r="B216" s="20"/>
      <c r="C216" s="20"/>
      <c r="D216" s="12"/>
      <c r="E216" s="1"/>
      <c r="F216" s="1"/>
    </row>
    <row r="217" spans="1:6" x14ac:dyDescent="0.3">
      <c r="A217" s="11"/>
      <c r="B217" s="20"/>
      <c r="C217" s="20"/>
      <c r="D217" s="12"/>
      <c r="E217" s="1"/>
      <c r="F217" s="1"/>
    </row>
    <row r="218" spans="1:6" x14ac:dyDescent="0.3">
      <c r="A218" s="11"/>
      <c r="B218" s="20"/>
      <c r="C218" s="20"/>
      <c r="D218" s="12"/>
      <c r="E218" s="1"/>
      <c r="F218" s="1"/>
    </row>
    <row r="219" spans="1:6" x14ac:dyDescent="0.3">
      <c r="A219" s="15"/>
      <c r="B219" s="17"/>
      <c r="C219" s="17"/>
      <c r="D219" s="1"/>
      <c r="E219" s="1"/>
      <c r="F219" s="1"/>
    </row>
    <row r="220" spans="1:6" x14ac:dyDescent="0.3">
      <c r="A220" s="11"/>
      <c r="B220" s="20"/>
      <c r="C220" s="20"/>
      <c r="D220" s="12"/>
      <c r="E220" s="1"/>
      <c r="F220" s="1"/>
    </row>
    <row r="221" spans="1:6" x14ac:dyDescent="0.3">
      <c r="A221" s="11"/>
      <c r="B221" s="20"/>
      <c r="C221" s="20"/>
      <c r="D221" s="12"/>
      <c r="E221" s="1"/>
      <c r="F221" s="1"/>
    </row>
    <row r="222" spans="1:6" x14ac:dyDescent="0.3">
      <c r="A222" s="11"/>
      <c r="B222" s="20"/>
      <c r="C222" s="20"/>
      <c r="D222" s="12"/>
      <c r="E222" s="1"/>
      <c r="F222" s="1"/>
    </row>
    <row r="223" spans="1:6" x14ac:dyDescent="0.3">
      <c r="A223" s="15"/>
      <c r="B223" s="17"/>
      <c r="C223" s="17"/>
      <c r="D223" s="1"/>
      <c r="E223" s="1"/>
      <c r="F223" s="1"/>
    </row>
    <row r="224" spans="1:6" x14ac:dyDescent="0.3">
      <c r="A224" s="15"/>
      <c r="B224" s="17"/>
      <c r="C224" s="17"/>
      <c r="D224" s="1"/>
      <c r="E224" s="1"/>
      <c r="F224" s="1"/>
    </row>
    <row r="225" spans="1:6" x14ac:dyDescent="0.3">
      <c r="A225" s="15"/>
      <c r="B225" s="17"/>
      <c r="C225" s="17"/>
      <c r="D225" s="1"/>
      <c r="E225" s="1"/>
      <c r="F225" s="1"/>
    </row>
    <row r="226" spans="1:6" x14ac:dyDescent="0.3">
      <c r="A226" s="15"/>
      <c r="B226" s="17"/>
      <c r="C226" s="17"/>
      <c r="D226" s="1"/>
      <c r="E226" s="1"/>
      <c r="F226" s="1"/>
    </row>
    <row r="227" spans="1:6" x14ac:dyDescent="0.3">
      <c r="A227" s="15"/>
      <c r="B227" s="17"/>
      <c r="C227" s="17"/>
      <c r="D227" s="1"/>
      <c r="E227" s="1"/>
      <c r="F227" s="1"/>
    </row>
    <row r="228" spans="1:6" x14ac:dyDescent="0.3">
      <c r="A228" s="11"/>
      <c r="B228" s="20"/>
      <c r="C228" s="20"/>
      <c r="D228" s="12"/>
      <c r="E228" s="1"/>
      <c r="F228" s="1"/>
    </row>
    <row r="229" spans="1:6" x14ac:dyDescent="0.3">
      <c r="A229" s="11"/>
      <c r="B229" s="20"/>
      <c r="C229" s="20"/>
      <c r="D229" s="12"/>
      <c r="E229" s="1"/>
      <c r="F229" s="1"/>
    </row>
    <row r="230" spans="1:6" x14ac:dyDescent="0.3">
      <c r="A230" s="11"/>
      <c r="B230" s="20"/>
      <c r="C230" s="20"/>
      <c r="D230" s="12"/>
      <c r="E230" s="1"/>
      <c r="F230" s="1"/>
    </row>
    <row r="231" spans="1:6" x14ac:dyDescent="0.3">
      <c r="A231" s="11"/>
      <c r="B231" s="20"/>
      <c r="C231" s="20"/>
      <c r="D231" s="12"/>
      <c r="E231" s="1"/>
      <c r="F231" s="1"/>
    </row>
    <row r="232" spans="1:6" x14ac:dyDescent="0.3">
      <c r="A232" s="11"/>
      <c r="B232" s="20"/>
      <c r="C232" s="20"/>
      <c r="D232" s="12"/>
      <c r="E232" s="1"/>
      <c r="F232" s="1"/>
    </row>
    <row r="233" spans="1:6" x14ac:dyDescent="0.3">
      <c r="A233" s="15"/>
      <c r="B233" s="17"/>
      <c r="C233" s="17"/>
      <c r="D233" s="1"/>
      <c r="E233" s="1"/>
      <c r="F233" s="1"/>
    </row>
    <row r="234" spans="1:6" x14ac:dyDescent="0.3">
      <c r="A234" s="11"/>
      <c r="B234" s="20"/>
      <c r="C234" s="20"/>
      <c r="D234" s="12"/>
      <c r="E234" s="1"/>
      <c r="F234" s="1"/>
    </row>
    <row r="235" spans="1:6" x14ac:dyDescent="0.3">
      <c r="A235" s="13"/>
      <c r="B235" s="17"/>
      <c r="C235" s="17"/>
      <c r="D235" s="1"/>
      <c r="E235" s="1"/>
      <c r="F235" s="1"/>
    </row>
    <row r="236" spans="1:6" x14ac:dyDescent="0.3">
      <c r="A236" s="11"/>
      <c r="B236" s="20"/>
      <c r="C236" s="20"/>
      <c r="D236" s="12"/>
      <c r="E236" s="1"/>
      <c r="F236" s="1"/>
    </row>
    <row r="237" spans="1:6" x14ac:dyDescent="0.3">
      <c r="A237" s="15"/>
      <c r="B237" s="17"/>
      <c r="C237" s="17"/>
      <c r="D237" s="1"/>
      <c r="E237" s="1"/>
      <c r="F237" s="1"/>
    </row>
    <row r="238" spans="1:6" x14ac:dyDescent="0.3">
      <c r="A238" s="15"/>
      <c r="B238" s="17"/>
      <c r="C238" s="17"/>
      <c r="D238" s="1"/>
      <c r="E238" s="1"/>
      <c r="F238" s="1"/>
    </row>
    <row r="239" spans="1:6" x14ac:dyDescent="0.3">
      <c r="A239" s="11"/>
      <c r="B239" s="20"/>
      <c r="C239" s="20"/>
      <c r="D239" s="12"/>
      <c r="E239" s="1"/>
      <c r="F239" s="1"/>
    </row>
    <row r="240" spans="1:6" x14ac:dyDescent="0.3">
      <c r="A240" s="15"/>
      <c r="B240" s="17"/>
      <c r="C240" s="17"/>
      <c r="D240" s="1"/>
      <c r="E240" s="1"/>
      <c r="F240" s="1"/>
    </row>
    <row r="241" spans="1:6" x14ac:dyDescent="0.3">
      <c r="A241" s="15"/>
      <c r="B241" s="17"/>
      <c r="C241" s="17"/>
      <c r="D241" s="1"/>
      <c r="E241" s="1"/>
      <c r="F241" s="1"/>
    </row>
    <row r="242" spans="1:6" x14ac:dyDescent="0.3">
      <c r="A242" s="13"/>
      <c r="B242" s="17"/>
      <c r="C242" s="17"/>
      <c r="D242" s="1"/>
      <c r="E242" s="1"/>
      <c r="F242" s="1"/>
    </row>
    <row r="243" spans="1:6" x14ac:dyDescent="0.3">
      <c r="A243" s="15"/>
      <c r="B243" s="17"/>
      <c r="C243" s="17"/>
      <c r="D243" s="1"/>
      <c r="E243" s="1"/>
      <c r="F243" s="1"/>
    </row>
    <row r="244" spans="1:6" x14ac:dyDescent="0.3">
      <c r="A244" s="15"/>
      <c r="B244" s="17"/>
      <c r="C244" s="17"/>
      <c r="D244" s="1"/>
      <c r="E244" s="1"/>
      <c r="F244" s="1"/>
    </row>
    <row r="245" spans="1:6" x14ac:dyDescent="0.3">
      <c r="A245" s="15"/>
      <c r="B245" s="17"/>
      <c r="C245" s="17"/>
      <c r="D245" s="1"/>
      <c r="E245" s="1"/>
      <c r="F245" s="1"/>
    </row>
    <row r="246" spans="1:6" x14ac:dyDescent="0.3">
      <c r="A246" s="13"/>
      <c r="B246" s="17"/>
      <c r="C246" s="17"/>
      <c r="D246" s="1"/>
      <c r="E246" s="1"/>
      <c r="F246" s="1"/>
    </row>
    <row r="247" spans="1:6" x14ac:dyDescent="0.3">
      <c r="A247" s="13"/>
      <c r="B247" s="17"/>
      <c r="C247" s="17"/>
      <c r="D247" s="1"/>
      <c r="E247" s="1"/>
      <c r="F247" s="1"/>
    </row>
    <row r="248" spans="1:6" x14ac:dyDescent="0.3">
      <c r="A248" s="15"/>
      <c r="B248" s="17"/>
      <c r="C248" s="17"/>
      <c r="D248" s="1"/>
      <c r="E248" s="1"/>
      <c r="F248" s="1"/>
    </row>
    <row r="249" spans="1:6" x14ac:dyDescent="0.3">
      <c r="A249" s="15"/>
      <c r="B249" s="17"/>
      <c r="C249" s="17"/>
      <c r="D249" s="1"/>
      <c r="E249" s="1"/>
      <c r="F249" s="1"/>
    </row>
    <row r="250" spans="1:6" x14ac:dyDescent="0.3">
      <c r="A250" s="15"/>
      <c r="B250" s="17"/>
      <c r="C250" s="17"/>
      <c r="D250" s="1"/>
      <c r="E250" s="1"/>
      <c r="F250" s="1"/>
    </row>
    <row r="251" spans="1:6" x14ac:dyDescent="0.3">
      <c r="A251" s="11"/>
      <c r="B251" s="20"/>
      <c r="C251" s="20"/>
      <c r="D251" s="12"/>
      <c r="E251" s="1"/>
      <c r="F251" s="1"/>
    </row>
    <row r="252" spans="1:6" x14ac:dyDescent="0.3">
      <c r="A252" s="15"/>
      <c r="B252" s="17"/>
      <c r="C252" s="17"/>
      <c r="D252" s="1"/>
      <c r="E252" s="1"/>
      <c r="F252" s="1"/>
    </row>
    <row r="253" spans="1:6" x14ac:dyDescent="0.3">
      <c r="A253" s="13"/>
      <c r="B253" s="17"/>
      <c r="C253" s="17"/>
      <c r="D253" s="1"/>
      <c r="E253" s="1"/>
      <c r="F253" s="1"/>
    </row>
    <row r="254" spans="1:6" x14ac:dyDescent="0.3">
      <c r="A254" s="11"/>
      <c r="B254" s="20"/>
      <c r="C254" s="20"/>
      <c r="D254" s="12"/>
      <c r="E254" s="1"/>
      <c r="F254" s="1"/>
    </row>
    <row r="255" spans="1:6" x14ac:dyDescent="0.3">
      <c r="A255" s="11"/>
      <c r="B255" s="20"/>
      <c r="C255" s="20"/>
      <c r="D255" s="12"/>
      <c r="E255" s="1"/>
      <c r="F255" s="1"/>
    </row>
    <row r="256" spans="1:6" x14ac:dyDescent="0.3">
      <c r="A256" s="15"/>
      <c r="B256" s="17"/>
      <c r="C256" s="17"/>
      <c r="D256" s="1"/>
      <c r="E256" s="1"/>
      <c r="F256" s="1"/>
    </row>
    <row r="257" spans="1:6" x14ac:dyDescent="0.3">
      <c r="A257" s="11"/>
      <c r="B257" s="20"/>
      <c r="C257" s="20"/>
      <c r="D257" s="12"/>
      <c r="E257" s="1"/>
      <c r="F257" s="1"/>
    </row>
    <row r="258" spans="1:6" x14ac:dyDescent="0.3">
      <c r="A258" s="15"/>
      <c r="B258" s="17"/>
      <c r="C258" s="17"/>
      <c r="D258" s="1"/>
      <c r="E258" s="1"/>
      <c r="F258" s="1"/>
    </row>
    <row r="259" spans="1:6" x14ac:dyDescent="0.3">
      <c r="A259" s="15"/>
      <c r="B259" s="17"/>
      <c r="C259" s="17"/>
      <c r="D259" s="1"/>
      <c r="E259" s="1"/>
      <c r="F259" s="1"/>
    </row>
    <row r="260" spans="1:6" x14ac:dyDescent="0.3">
      <c r="A260" s="15"/>
      <c r="B260" s="17"/>
      <c r="C260" s="17"/>
      <c r="D260" s="1"/>
      <c r="E260" s="1"/>
      <c r="F260" s="1"/>
    </row>
    <row r="261" spans="1:6" x14ac:dyDescent="0.3">
      <c r="A261" s="13"/>
      <c r="B261" s="17"/>
      <c r="C261" s="17"/>
      <c r="D261" s="1"/>
      <c r="E261" s="1"/>
      <c r="F261" s="1"/>
    </row>
    <row r="262" spans="1:6" x14ac:dyDescent="0.3">
      <c r="A262" s="15"/>
      <c r="B262" s="17"/>
      <c r="C262" s="17"/>
      <c r="D262" s="1"/>
      <c r="E262" s="1"/>
      <c r="F262" s="1"/>
    </row>
    <row r="263" spans="1:6" x14ac:dyDescent="0.3">
      <c r="A263" s="11"/>
      <c r="B263" s="20"/>
      <c r="C263" s="20"/>
      <c r="D263" s="12"/>
      <c r="E263" s="1"/>
      <c r="F263" s="1"/>
    </row>
    <row r="264" spans="1:6" x14ac:dyDescent="0.3">
      <c r="A264" s="15"/>
      <c r="B264" s="17"/>
      <c r="C264" s="17"/>
      <c r="D264" s="1"/>
      <c r="E264" s="1"/>
      <c r="F264" s="1"/>
    </row>
    <row r="265" spans="1:6" x14ac:dyDescent="0.3">
      <c r="A265" s="15"/>
      <c r="B265" s="17"/>
      <c r="C265" s="17"/>
      <c r="D265" s="1"/>
      <c r="E265" s="1"/>
      <c r="F265" s="1"/>
    </row>
    <row r="266" spans="1:6" x14ac:dyDescent="0.3">
      <c r="A266" s="15"/>
      <c r="B266" s="17"/>
      <c r="C266" s="17"/>
      <c r="D266" s="1"/>
      <c r="E266" s="1"/>
      <c r="F266" s="1"/>
    </row>
    <row r="267" spans="1:6" x14ac:dyDescent="0.3">
      <c r="A267" s="15"/>
      <c r="B267" s="17"/>
      <c r="C267" s="17"/>
      <c r="D267" s="1"/>
      <c r="E267" s="1"/>
      <c r="F267" s="1"/>
    </row>
    <row r="268" spans="1:6" x14ac:dyDescent="0.3">
      <c r="A268" s="15"/>
      <c r="B268" s="17"/>
      <c r="C268" s="17"/>
      <c r="D268" s="1"/>
      <c r="E268" s="1"/>
      <c r="F268" s="1"/>
    </row>
    <row r="269" spans="1:6" x14ac:dyDescent="0.3">
      <c r="A269" s="15"/>
      <c r="B269" s="17"/>
      <c r="C269" s="17"/>
      <c r="D269" s="1"/>
      <c r="E269" s="1"/>
      <c r="F269" s="1"/>
    </row>
    <row r="270" spans="1:6" x14ac:dyDescent="0.3">
      <c r="A270" s="15"/>
      <c r="B270" s="17"/>
      <c r="C270" s="17"/>
      <c r="D270" s="1"/>
      <c r="E270" s="1"/>
      <c r="F270" s="1"/>
    </row>
    <row r="271" spans="1:6" x14ac:dyDescent="0.3">
      <c r="A271" s="13"/>
      <c r="B271" s="17"/>
      <c r="C271" s="17"/>
      <c r="D271" s="1"/>
      <c r="E271" s="1"/>
      <c r="F271" s="1"/>
    </row>
    <row r="272" spans="1:6" x14ac:dyDescent="0.3">
      <c r="A272" s="15"/>
      <c r="B272" s="17"/>
      <c r="C272" s="17"/>
      <c r="D272" s="1"/>
      <c r="E272" s="1"/>
      <c r="F272" s="1"/>
    </row>
    <row r="273" spans="1:6" x14ac:dyDescent="0.3">
      <c r="A273" s="13"/>
      <c r="B273" s="17"/>
      <c r="C273" s="17"/>
      <c r="D273" s="1"/>
      <c r="E273" s="1"/>
      <c r="F273" s="1"/>
    </row>
    <row r="274" spans="1:6" x14ac:dyDescent="0.3">
      <c r="A274" s="15"/>
      <c r="B274" s="17"/>
      <c r="C274" s="17"/>
      <c r="D274" s="1"/>
      <c r="E274" s="1"/>
      <c r="F274" s="1"/>
    </row>
    <row r="275" spans="1:6" x14ac:dyDescent="0.3">
      <c r="A275" s="11"/>
      <c r="B275" s="20"/>
      <c r="C275" s="20"/>
      <c r="D275" s="12"/>
      <c r="E275" s="1"/>
      <c r="F275" s="1"/>
    </row>
    <row r="276" spans="1:6" x14ac:dyDescent="0.3">
      <c r="A276" s="11"/>
      <c r="B276" s="20"/>
      <c r="C276" s="20"/>
      <c r="D276" s="12"/>
      <c r="E276" s="1"/>
      <c r="F276" s="1"/>
    </row>
    <row r="277" spans="1:6" x14ac:dyDescent="0.3">
      <c r="A277" s="15"/>
      <c r="B277" s="17"/>
      <c r="C277" s="17"/>
      <c r="D277" s="1"/>
      <c r="E277" s="1"/>
      <c r="F277" s="1"/>
    </row>
    <row r="278" spans="1:6" x14ac:dyDescent="0.3">
      <c r="A278" s="11"/>
      <c r="B278" s="20"/>
      <c r="C278" s="20"/>
      <c r="D278" s="12"/>
      <c r="E278" s="1"/>
      <c r="F278" s="1"/>
    </row>
    <row r="279" spans="1:6" x14ac:dyDescent="0.3">
      <c r="A279" s="11"/>
      <c r="B279" s="20"/>
      <c r="C279" s="20"/>
      <c r="D279" s="12"/>
      <c r="E279" s="1"/>
      <c r="F279" s="1"/>
    </row>
    <row r="280" spans="1:6" x14ac:dyDescent="0.3">
      <c r="A280" s="15"/>
      <c r="B280" s="17"/>
      <c r="C280" s="17"/>
      <c r="D280" s="1"/>
      <c r="E280" s="1"/>
      <c r="F280" s="1"/>
    </row>
    <row r="281" spans="1:6" x14ac:dyDescent="0.3">
      <c r="A281" s="11"/>
      <c r="B281" s="20"/>
      <c r="C281" s="20"/>
      <c r="D281" s="12"/>
      <c r="E281" s="1"/>
      <c r="F281" s="1"/>
    </row>
    <row r="282" spans="1:6" x14ac:dyDescent="0.3">
      <c r="A282" s="15"/>
      <c r="B282" s="17"/>
      <c r="C282" s="17"/>
      <c r="D282" s="1"/>
      <c r="E282" s="1"/>
      <c r="F282" s="1"/>
    </row>
    <row r="283" spans="1:6" x14ac:dyDescent="0.3">
      <c r="A283" s="13"/>
      <c r="B283" s="17"/>
      <c r="C283" s="17"/>
      <c r="D283" s="1"/>
      <c r="E283" s="1"/>
      <c r="F283" s="1"/>
    </row>
    <row r="284" spans="1:6" x14ac:dyDescent="0.3">
      <c r="A284" s="11"/>
      <c r="B284" s="20"/>
      <c r="C284" s="20"/>
      <c r="D284" s="12"/>
      <c r="E284" s="1"/>
      <c r="F284" s="1"/>
    </row>
    <row r="285" spans="1:6" x14ac:dyDescent="0.3">
      <c r="A285" s="15"/>
      <c r="B285" s="17"/>
      <c r="C285" s="17"/>
      <c r="D285" s="1"/>
      <c r="E285" s="1"/>
      <c r="F285" s="1"/>
    </row>
    <row r="286" spans="1:6" x14ac:dyDescent="0.3">
      <c r="A286" s="11"/>
      <c r="B286" s="20"/>
      <c r="C286" s="20"/>
      <c r="D286" s="12"/>
      <c r="E286" s="1"/>
      <c r="F286" s="1"/>
    </row>
    <row r="287" spans="1:6" x14ac:dyDescent="0.3">
      <c r="A287" s="11"/>
      <c r="B287" s="20"/>
      <c r="C287" s="20"/>
      <c r="D287" s="12"/>
      <c r="E287" s="1"/>
      <c r="F287" s="1"/>
    </row>
    <row r="288" spans="1:6" x14ac:dyDescent="0.3">
      <c r="A288" s="11"/>
      <c r="B288" s="20"/>
      <c r="C288" s="20"/>
      <c r="D288" s="12"/>
      <c r="E288" s="1"/>
      <c r="F288" s="1"/>
    </row>
    <row r="289" spans="1:6" x14ac:dyDescent="0.3">
      <c r="A289" s="15"/>
      <c r="B289" s="17"/>
      <c r="C289" s="17"/>
      <c r="D289" s="1"/>
      <c r="E289" s="1"/>
      <c r="F289" s="1"/>
    </row>
    <row r="290" spans="1:6" x14ac:dyDescent="0.3">
      <c r="A290" s="11"/>
      <c r="B290" s="20"/>
      <c r="C290" s="20"/>
      <c r="D290" s="12"/>
      <c r="E290" s="1"/>
      <c r="F290" s="1"/>
    </row>
    <row r="291" spans="1:6" x14ac:dyDescent="0.3">
      <c r="A291" s="13"/>
      <c r="B291" s="17"/>
      <c r="C291" s="17"/>
      <c r="D291" s="1"/>
      <c r="E291" s="1"/>
      <c r="F291" s="1"/>
    </row>
    <row r="292" spans="1:6" x14ac:dyDescent="0.3">
      <c r="A292" s="15"/>
      <c r="B292" s="17"/>
      <c r="C292" s="17"/>
      <c r="D292" s="1"/>
      <c r="E292" s="1"/>
      <c r="F292" s="1"/>
    </row>
    <row r="293" spans="1:6" x14ac:dyDescent="0.3">
      <c r="A293" s="15"/>
      <c r="B293" s="17"/>
      <c r="C293" s="17"/>
      <c r="D293" s="1"/>
      <c r="E293" s="1"/>
      <c r="F293" s="1"/>
    </row>
    <row r="294" spans="1:6" x14ac:dyDescent="0.3">
      <c r="A294" s="11"/>
      <c r="B294" s="20"/>
      <c r="C294" s="20"/>
      <c r="D294" s="12"/>
      <c r="E294" s="1"/>
      <c r="F294" s="1"/>
    </row>
    <row r="295" spans="1:6" x14ac:dyDescent="0.3">
      <c r="A295" s="15"/>
      <c r="B295" s="17"/>
      <c r="C295" s="17"/>
      <c r="D295" s="1"/>
      <c r="E295" s="1"/>
      <c r="F295" s="1"/>
    </row>
    <row r="296" spans="1:6" x14ac:dyDescent="0.3">
      <c r="A296" s="15"/>
      <c r="B296" s="17"/>
      <c r="C296" s="17"/>
      <c r="D296" s="1"/>
      <c r="E296" s="1"/>
      <c r="F296" s="1"/>
    </row>
    <row r="297" spans="1:6" x14ac:dyDescent="0.3">
      <c r="A297" s="11"/>
      <c r="B297" s="20"/>
      <c r="C297" s="20"/>
      <c r="D297" s="12"/>
      <c r="E297" s="1"/>
      <c r="F297" s="1"/>
    </row>
    <row r="298" spans="1:6" x14ac:dyDescent="0.3">
      <c r="A298" s="11"/>
      <c r="B298" s="20"/>
      <c r="C298" s="20"/>
      <c r="D298" s="12"/>
      <c r="E298" s="1"/>
      <c r="F298" s="1"/>
    </row>
    <row r="299" spans="1:6" x14ac:dyDescent="0.3">
      <c r="A299" s="15"/>
      <c r="B299" s="17"/>
      <c r="C299" s="17"/>
      <c r="D299" s="1"/>
      <c r="E299" s="1"/>
      <c r="F299" s="1"/>
    </row>
    <row r="300" spans="1:6" x14ac:dyDescent="0.3">
      <c r="A300" s="15"/>
      <c r="B300" s="17"/>
      <c r="C300" s="17"/>
      <c r="D300" s="1"/>
      <c r="E300" s="1"/>
      <c r="F300" s="1"/>
    </row>
    <row r="301" spans="1:6" x14ac:dyDescent="0.3">
      <c r="A301" s="11"/>
      <c r="B301" s="20"/>
      <c r="C301" s="20"/>
      <c r="D301" s="12"/>
      <c r="E301" s="1"/>
      <c r="F301" s="1"/>
    </row>
  </sheetData>
  <mergeCells count="1">
    <mergeCell ref="L1:M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CBDE2-350D-4DC0-BBB5-A15E624E296F}">
  <dimension ref="A1:P301"/>
  <sheetViews>
    <sheetView topLeftCell="C1" zoomScale="84" workbookViewId="0">
      <selection activeCell="M4" sqref="M4"/>
    </sheetView>
  </sheetViews>
  <sheetFormatPr defaultRowHeight="14.4" x14ac:dyDescent="0.3"/>
  <cols>
    <col min="1" max="1" width="44.109375" customWidth="1"/>
    <col min="2" max="4" width="20.6640625" customWidth="1"/>
    <col min="5" max="5" width="17.88671875" customWidth="1"/>
    <col min="6" max="6" width="17.109375" bestFit="1" customWidth="1"/>
    <col min="7" max="7" width="15.109375" customWidth="1"/>
    <col min="15" max="15" width="11.88671875" bestFit="1" customWidth="1"/>
    <col min="16" max="16" width="13.6640625" bestFit="1" customWidth="1"/>
  </cols>
  <sheetData>
    <row r="1" spans="1:16" x14ac:dyDescent="0.3">
      <c r="A1" s="14" t="s">
        <v>0</v>
      </c>
      <c r="B1" s="24" t="s">
        <v>1</v>
      </c>
      <c r="C1" s="3" t="s">
        <v>2</v>
      </c>
      <c r="D1" s="3" t="s">
        <v>3</v>
      </c>
      <c r="E1" s="3" t="s">
        <v>4</v>
      </c>
      <c r="F1" s="3" t="s">
        <v>5</v>
      </c>
      <c r="G1" s="16"/>
      <c r="H1" s="16"/>
      <c r="I1" s="16"/>
      <c r="K1" s="18" t="s">
        <v>6</v>
      </c>
      <c r="L1" s="27" t="s">
        <v>7</v>
      </c>
      <c r="M1" s="27"/>
      <c r="N1" s="19" t="s">
        <v>117</v>
      </c>
      <c r="O1" s="18" t="s">
        <v>118</v>
      </c>
      <c r="P1" s="18" t="s">
        <v>119</v>
      </c>
    </row>
    <row r="2" spans="1:16" s="31" customFormat="1" ht="28.8" x14ac:dyDescent="0.3">
      <c r="A2" s="28" t="s">
        <v>8</v>
      </c>
      <c r="B2" s="29">
        <v>0.55000000000000004</v>
      </c>
      <c r="C2" s="29">
        <v>0.55000000000000004</v>
      </c>
      <c r="D2" s="30">
        <f t="shared" ref="D2:D37" si="0">IF(AND(C2 &gt;= (B2-B2*0.01), C2 &lt;= (B2+B2*0.01)), 1, 0)</f>
        <v>1</v>
      </c>
      <c r="E2" s="30" t="s">
        <v>9</v>
      </c>
      <c r="F2" s="30" t="s">
        <v>10</v>
      </c>
      <c r="K2" s="31">
        <v>1.3357000000000001E-2</v>
      </c>
      <c r="L2" s="31">
        <v>347.72</v>
      </c>
      <c r="M2" s="31" t="s">
        <v>144</v>
      </c>
      <c r="N2" s="31">
        <v>22710</v>
      </c>
      <c r="O2" s="31">
        <v>22139</v>
      </c>
      <c r="P2" s="31">
        <v>571</v>
      </c>
    </row>
    <row r="3" spans="1:16" s="31" customFormat="1" ht="43.2" x14ac:dyDescent="0.3">
      <c r="A3" s="28" t="s">
        <v>11</v>
      </c>
      <c r="B3" s="29">
        <v>4576</v>
      </c>
      <c r="C3" s="29">
        <v>4576</v>
      </c>
      <c r="D3" s="30">
        <f t="shared" si="0"/>
        <v>1</v>
      </c>
      <c r="E3" s="30" t="s">
        <v>12</v>
      </c>
      <c r="F3" s="30" t="s">
        <v>10</v>
      </c>
    </row>
    <row r="4" spans="1:16" s="31" customFormat="1" ht="288" x14ac:dyDescent="0.3">
      <c r="A4" s="28" t="s">
        <v>13</v>
      </c>
      <c r="B4" s="29">
        <v>70</v>
      </c>
      <c r="C4" s="29">
        <v>-3.22</v>
      </c>
      <c r="D4" s="30">
        <f t="shared" si="0"/>
        <v>0</v>
      </c>
      <c r="E4" s="30" t="s">
        <v>9</v>
      </c>
      <c r="F4" s="30" t="s">
        <v>14</v>
      </c>
    </row>
    <row r="5" spans="1:16" s="31" customFormat="1" ht="43.2" x14ac:dyDescent="0.3">
      <c r="A5" s="28" t="s">
        <v>15</v>
      </c>
      <c r="B5" s="29">
        <v>4916</v>
      </c>
      <c r="C5" s="39">
        <v>1451.6</v>
      </c>
      <c r="D5" s="30">
        <f t="shared" si="0"/>
        <v>0</v>
      </c>
      <c r="E5" s="30" t="s">
        <v>12</v>
      </c>
      <c r="F5" s="30" t="s">
        <v>10</v>
      </c>
    </row>
    <row r="6" spans="1:16" s="31" customFormat="1" ht="244.8" x14ac:dyDescent="0.3">
      <c r="A6" s="28" t="s">
        <v>16</v>
      </c>
      <c r="B6" s="29">
        <v>0.25</v>
      </c>
      <c r="C6" s="39">
        <v>98.61</v>
      </c>
      <c r="D6" s="30">
        <f t="shared" si="0"/>
        <v>0</v>
      </c>
      <c r="E6" s="30" t="s">
        <v>12</v>
      </c>
      <c r="F6" s="30" t="s">
        <v>14</v>
      </c>
    </row>
    <row r="7" spans="1:16" s="31" customFormat="1" ht="129.6" x14ac:dyDescent="0.3">
      <c r="A7" s="28" t="s">
        <v>17</v>
      </c>
      <c r="B7" s="29">
        <v>34641</v>
      </c>
      <c r="C7" s="29">
        <v>158113.883</v>
      </c>
      <c r="D7" s="30">
        <f t="shared" si="0"/>
        <v>0</v>
      </c>
      <c r="E7" s="30" t="s">
        <v>18</v>
      </c>
      <c r="F7" s="30" t="s">
        <v>10</v>
      </c>
    </row>
    <row r="8" spans="1:16" s="31" customFormat="1" ht="115.2" x14ac:dyDescent="0.3">
      <c r="A8" s="28" t="s">
        <v>19</v>
      </c>
      <c r="B8" s="29">
        <v>28490</v>
      </c>
      <c r="C8" s="29">
        <v>525</v>
      </c>
      <c r="D8" s="30">
        <f t="shared" si="0"/>
        <v>0</v>
      </c>
      <c r="E8" s="30" t="s">
        <v>18</v>
      </c>
      <c r="F8" s="30" t="s">
        <v>20</v>
      </c>
    </row>
    <row r="9" spans="1:16" s="31" customFormat="1" ht="172.8" x14ac:dyDescent="0.3">
      <c r="A9" s="28" t="s">
        <v>21</v>
      </c>
      <c r="B9" s="29">
        <v>2008.3</v>
      </c>
      <c r="C9" s="39">
        <v>1342</v>
      </c>
      <c r="D9" s="30">
        <f t="shared" si="0"/>
        <v>0</v>
      </c>
      <c r="E9" s="30" t="s">
        <v>9</v>
      </c>
      <c r="F9" s="30" t="s">
        <v>10</v>
      </c>
    </row>
    <row r="10" spans="1:16" s="31" customFormat="1" ht="230.4" x14ac:dyDescent="0.3">
      <c r="A10" s="28" t="s">
        <v>22</v>
      </c>
      <c r="B10" s="29" t="s">
        <v>23</v>
      </c>
      <c r="C10" s="39">
        <v>0.4</v>
      </c>
      <c r="D10" s="30">
        <f t="shared" si="0"/>
        <v>0</v>
      </c>
      <c r="E10" s="30" t="s">
        <v>18</v>
      </c>
      <c r="F10" s="30" t="s">
        <v>14</v>
      </c>
    </row>
    <row r="11" spans="1:16" s="31" customFormat="1" ht="409.6" x14ac:dyDescent="0.3">
      <c r="A11" s="28" t="s">
        <v>24</v>
      </c>
      <c r="B11" s="29" t="s">
        <v>25</v>
      </c>
      <c r="C11" s="39">
        <v>171.26</v>
      </c>
      <c r="D11" s="30">
        <f t="shared" si="0"/>
        <v>0</v>
      </c>
      <c r="E11" s="30" t="s">
        <v>12</v>
      </c>
      <c r="F11" s="30" t="s">
        <v>14</v>
      </c>
    </row>
    <row r="12" spans="1:16" s="31" customFormat="1" ht="100.8" x14ac:dyDescent="0.3">
      <c r="A12" s="28" t="s">
        <v>26</v>
      </c>
      <c r="B12" s="29">
        <v>300</v>
      </c>
      <c r="C12" s="29">
        <v>50</v>
      </c>
      <c r="D12" s="30">
        <f t="shared" si="0"/>
        <v>0</v>
      </c>
      <c r="E12" s="30" t="s">
        <v>18</v>
      </c>
      <c r="F12" s="30" t="s">
        <v>10</v>
      </c>
    </row>
    <row r="13" spans="1:16" s="31" customFormat="1" ht="158.4" x14ac:dyDescent="0.3">
      <c r="A13" s="28" t="s">
        <v>27</v>
      </c>
      <c r="B13" s="29">
        <v>-190</v>
      </c>
      <c r="C13" s="39">
        <v>-100</v>
      </c>
      <c r="D13" s="30">
        <f t="shared" si="0"/>
        <v>0</v>
      </c>
      <c r="E13" s="30" t="s">
        <v>18</v>
      </c>
      <c r="F13" s="30" t="s">
        <v>20</v>
      </c>
    </row>
    <row r="14" spans="1:16" s="31" customFormat="1" ht="72" x14ac:dyDescent="0.3">
      <c r="A14" s="28" t="s">
        <v>28</v>
      </c>
      <c r="B14" s="29">
        <v>5</v>
      </c>
      <c r="C14" s="39">
        <v>5</v>
      </c>
      <c r="D14" s="30">
        <f t="shared" si="0"/>
        <v>1</v>
      </c>
      <c r="E14" s="30" t="s">
        <v>18</v>
      </c>
      <c r="F14" s="30" t="s">
        <v>10</v>
      </c>
    </row>
    <row r="15" spans="1:16" s="31" customFormat="1" ht="216" x14ac:dyDescent="0.3">
      <c r="A15" s="28" t="s">
        <v>29</v>
      </c>
      <c r="B15" s="29">
        <v>1800</v>
      </c>
      <c r="C15" s="39">
        <v>1000</v>
      </c>
      <c r="D15" s="30">
        <f t="shared" si="0"/>
        <v>0</v>
      </c>
      <c r="E15" s="30" t="s">
        <v>12</v>
      </c>
      <c r="F15" s="30" t="s">
        <v>14</v>
      </c>
    </row>
    <row r="16" spans="1:16" s="31" customFormat="1" ht="409.6" x14ac:dyDescent="0.3">
      <c r="A16" s="28" t="s">
        <v>30</v>
      </c>
      <c r="B16" s="29" t="s">
        <v>31</v>
      </c>
      <c r="C16" s="39">
        <v>4.9000000000000004</v>
      </c>
      <c r="D16" s="30">
        <f t="shared" si="0"/>
        <v>0</v>
      </c>
      <c r="E16" s="30" t="s">
        <v>12</v>
      </c>
      <c r="F16" s="30" t="s">
        <v>14</v>
      </c>
    </row>
    <row r="17" spans="1:6" s="31" customFormat="1" ht="158.4" x14ac:dyDescent="0.3">
      <c r="A17" s="28" t="s">
        <v>32</v>
      </c>
      <c r="B17" s="29">
        <v>617451</v>
      </c>
      <c r="C17" s="29">
        <v>13750.56</v>
      </c>
      <c r="D17" s="30">
        <f t="shared" si="0"/>
        <v>0</v>
      </c>
      <c r="E17" s="30" t="s">
        <v>18</v>
      </c>
      <c r="F17" s="30" t="s">
        <v>20</v>
      </c>
    </row>
    <row r="18" spans="1:6" s="31" customFormat="1" ht="28.8" x14ac:dyDescent="0.3">
      <c r="A18" s="28" t="s">
        <v>33</v>
      </c>
      <c r="B18" s="29">
        <v>3</v>
      </c>
      <c r="C18" s="29">
        <v>9</v>
      </c>
      <c r="D18" s="30">
        <f t="shared" si="0"/>
        <v>0</v>
      </c>
      <c r="E18" s="30" t="s">
        <v>18</v>
      </c>
      <c r="F18" s="30" t="s">
        <v>10</v>
      </c>
    </row>
    <row r="19" spans="1:6" s="31" customFormat="1" ht="100.8" x14ac:dyDescent="0.3">
      <c r="A19" s="28" t="s">
        <v>34</v>
      </c>
      <c r="B19" s="29">
        <v>350</v>
      </c>
      <c r="C19" s="39">
        <v>0</v>
      </c>
      <c r="D19" s="30">
        <f t="shared" si="0"/>
        <v>0</v>
      </c>
      <c r="E19" s="30" t="s">
        <v>18</v>
      </c>
      <c r="F19" s="30" t="s">
        <v>10</v>
      </c>
    </row>
    <row r="20" spans="1:6" s="31" customFormat="1" ht="129.6" x14ac:dyDescent="0.3">
      <c r="A20" s="28" t="s">
        <v>35</v>
      </c>
      <c r="B20" s="29">
        <v>11859.4</v>
      </c>
      <c r="C20" s="29">
        <v>12500</v>
      </c>
      <c r="D20" s="30">
        <f t="shared" si="0"/>
        <v>0</v>
      </c>
      <c r="E20" s="30" t="s">
        <v>18</v>
      </c>
      <c r="F20" s="30" t="s">
        <v>20</v>
      </c>
    </row>
    <row r="21" spans="1:6" s="31" customFormat="1" ht="409.6" x14ac:dyDescent="0.3">
      <c r="A21" s="28" t="s">
        <v>36</v>
      </c>
      <c r="B21" s="29">
        <v>617.54999999999995</v>
      </c>
      <c r="C21" s="29">
        <v>579.20000000000005</v>
      </c>
      <c r="D21" s="30">
        <f t="shared" si="0"/>
        <v>0</v>
      </c>
      <c r="E21" s="30" t="s">
        <v>12</v>
      </c>
      <c r="F21" s="30" t="s">
        <v>14</v>
      </c>
    </row>
    <row r="22" spans="1:6" s="31" customFormat="1" ht="86.4" x14ac:dyDescent="0.3">
      <c r="A22" s="28" t="s">
        <v>37</v>
      </c>
      <c r="B22" s="29" t="s">
        <v>38</v>
      </c>
      <c r="C22" s="29">
        <v>38.4</v>
      </c>
      <c r="D22" s="30">
        <f t="shared" si="0"/>
        <v>0</v>
      </c>
      <c r="E22" s="30" t="s">
        <v>12</v>
      </c>
      <c r="F22" s="30" t="s">
        <v>20</v>
      </c>
    </row>
    <row r="23" spans="1:6" s="31" customFormat="1" ht="100.8" x14ac:dyDescent="0.3">
      <c r="A23" s="28" t="s">
        <v>39</v>
      </c>
      <c r="B23" s="29">
        <v>3750</v>
      </c>
      <c r="C23" s="29">
        <v>1500</v>
      </c>
      <c r="D23" s="30">
        <f t="shared" si="0"/>
        <v>0</v>
      </c>
      <c r="E23" s="30" t="s">
        <v>12</v>
      </c>
      <c r="F23" s="30" t="s">
        <v>10</v>
      </c>
    </row>
    <row r="24" spans="1:6" s="31" customFormat="1" ht="129.6" x14ac:dyDescent="0.3">
      <c r="A24" s="28" t="s">
        <v>40</v>
      </c>
      <c r="B24" s="29">
        <v>175000</v>
      </c>
      <c r="C24" s="29">
        <v>150000</v>
      </c>
      <c r="D24" s="30">
        <f t="shared" si="0"/>
        <v>0</v>
      </c>
      <c r="E24" s="30" t="s">
        <v>12</v>
      </c>
      <c r="F24" s="30" t="s">
        <v>20</v>
      </c>
    </row>
    <row r="25" spans="1:6" s="31" customFormat="1" ht="43.2" x14ac:dyDescent="0.3">
      <c r="A25" s="28" t="s">
        <v>41</v>
      </c>
      <c r="B25" s="29">
        <v>3600</v>
      </c>
      <c r="C25" s="29">
        <v>3600</v>
      </c>
      <c r="D25" s="30">
        <f t="shared" si="0"/>
        <v>1</v>
      </c>
      <c r="E25" s="30" t="s">
        <v>18</v>
      </c>
      <c r="F25" s="30" t="s">
        <v>10</v>
      </c>
    </row>
    <row r="26" spans="1:6" s="31" customFormat="1" ht="72" x14ac:dyDescent="0.3">
      <c r="A26" s="28" t="s">
        <v>42</v>
      </c>
      <c r="B26" s="29">
        <v>14</v>
      </c>
      <c r="C26" s="29">
        <v>14</v>
      </c>
      <c r="D26" s="30">
        <f>IF(AND(C26 &gt;= (B26-B26*0.01), C26 &lt;= (B26+B26*0.01)), 1, 0)</f>
        <v>1</v>
      </c>
      <c r="E26" s="30" t="s">
        <v>18</v>
      </c>
      <c r="F26" s="30" t="s">
        <v>10</v>
      </c>
    </row>
    <row r="27" spans="1:6" s="31" customFormat="1" ht="230.4" x14ac:dyDescent="0.3">
      <c r="A27" s="28" t="s">
        <v>43</v>
      </c>
      <c r="B27" s="29">
        <v>19456.599999999999</v>
      </c>
      <c r="C27" s="39">
        <v>200</v>
      </c>
      <c r="D27" s="30">
        <f t="shared" si="0"/>
        <v>0</v>
      </c>
      <c r="E27" s="30" t="s">
        <v>9</v>
      </c>
      <c r="F27" s="30" t="s">
        <v>20</v>
      </c>
    </row>
    <row r="28" spans="1:6" s="31" customFormat="1" ht="230.4" x14ac:dyDescent="0.3">
      <c r="A28" s="28" t="s">
        <v>44</v>
      </c>
      <c r="B28" s="29">
        <v>408.33</v>
      </c>
      <c r="C28" s="29">
        <v>230.77</v>
      </c>
      <c r="D28" s="30">
        <f t="shared" si="0"/>
        <v>0</v>
      </c>
      <c r="E28" s="30" t="s">
        <v>18</v>
      </c>
      <c r="F28" s="30" t="s">
        <v>20</v>
      </c>
    </row>
    <row r="29" spans="1:6" s="31" customFormat="1" ht="43.2" x14ac:dyDescent="0.3">
      <c r="A29" s="28" t="s">
        <v>45</v>
      </c>
      <c r="B29" s="29">
        <v>21</v>
      </c>
      <c r="C29" s="29">
        <v>18.899999999999999</v>
      </c>
      <c r="D29" s="30">
        <f t="shared" si="0"/>
        <v>0</v>
      </c>
      <c r="E29" s="30" t="s">
        <v>18</v>
      </c>
      <c r="F29" s="30" t="s">
        <v>10</v>
      </c>
    </row>
    <row r="30" spans="1:6" s="31" customFormat="1" ht="172.8" x14ac:dyDescent="0.3">
      <c r="A30" s="28" t="s">
        <v>46</v>
      </c>
      <c r="B30" s="35">
        <v>3490.4</v>
      </c>
      <c r="C30" s="29">
        <v>15125</v>
      </c>
      <c r="D30" s="30">
        <f t="shared" si="0"/>
        <v>0</v>
      </c>
      <c r="E30" s="30" t="s">
        <v>9</v>
      </c>
      <c r="F30" s="30" t="s">
        <v>10</v>
      </c>
    </row>
    <row r="31" spans="1:6" s="31" customFormat="1" ht="43.2" x14ac:dyDescent="0.3">
      <c r="A31" s="28" t="s">
        <v>47</v>
      </c>
      <c r="B31" s="29">
        <v>0.75</v>
      </c>
      <c r="C31" s="39">
        <v>0.75</v>
      </c>
      <c r="D31" s="30">
        <f t="shared" si="0"/>
        <v>1</v>
      </c>
      <c r="E31" s="30" t="s">
        <v>18</v>
      </c>
      <c r="F31" s="30" t="s">
        <v>10</v>
      </c>
    </row>
    <row r="32" spans="1:6" s="31" customFormat="1" ht="57.6" x14ac:dyDescent="0.3">
      <c r="A32" s="28" t="s">
        <v>48</v>
      </c>
      <c r="B32" s="29">
        <v>50000</v>
      </c>
      <c r="C32" s="29">
        <v>75000</v>
      </c>
      <c r="D32" s="30">
        <f t="shared" si="0"/>
        <v>0</v>
      </c>
      <c r="E32" s="30" t="s">
        <v>18</v>
      </c>
      <c r="F32" s="30" t="s">
        <v>10</v>
      </c>
    </row>
    <row r="33" spans="1:6" s="31" customFormat="1" ht="302.39999999999998" x14ac:dyDescent="0.3">
      <c r="A33" s="28" t="s">
        <v>49</v>
      </c>
      <c r="B33" s="29">
        <v>74.8</v>
      </c>
      <c r="C33" s="39">
        <v>49.89</v>
      </c>
      <c r="D33" s="30">
        <f t="shared" si="0"/>
        <v>0</v>
      </c>
      <c r="E33" s="30" t="s">
        <v>12</v>
      </c>
      <c r="F33" s="30" t="s">
        <v>20</v>
      </c>
    </row>
    <row r="34" spans="1:6" s="31" customFormat="1" ht="43.2" x14ac:dyDescent="0.3">
      <c r="A34" s="28" t="s">
        <v>50</v>
      </c>
      <c r="B34" s="29">
        <v>6.42</v>
      </c>
      <c r="C34" s="39">
        <v>4.5</v>
      </c>
      <c r="D34" s="30">
        <f t="shared" si="0"/>
        <v>0</v>
      </c>
      <c r="E34" s="30" t="s">
        <v>12</v>
      </c>
      <c r="F34" s="30" t="s">
        <v>20</v>
      </c>
    </row>
    <row r="35" spans="1:6" s="31" customFormat="1" ht="172.8" x14ac:dyDescent="0.3">
      <c r="A35" s="28" t="s">
        <v>51</v>
      </c>
      <c r="B35" s="29">
        <v>27914.09</v>
      </c>
      <c r="C35" s="39">
        <v>19692</v>
      </c>
      <c r="D35" s="30">
        <f t="shared" si="0"/>
        <v>0</v>
      </c>
      <c r="E35" s="30" t="s">
        <v>18</v>
      </c>
      <c r="F35" s="30" t="s">
        <v>10</v>
      </c>
    </row>
    <row r="36" spans="1:6" s="31" customFormat="1" ht="57.6" x14ac:dyDescent="0.3">
      <c r="A36" s="28" t="s">
        <v>52</v>
      </c>
      <c r="B36" s="29">
        <v>0.29299999999999998</v>
      </c>
      <c r="C36" s="39">
        <v>0.70709999999999995</v>
      </c>
      <c r="D36" s="30">
        <f t="shared" si="0"/>
        <v>0</v>
      </c>
      <c r="E36" s="30" t="s">
        <v>9</v>
      </c>
      <c r="F36" s="30" t="s">
        <v>10</v>
      </c>
    </row>
    <row r="37" spans="1:6" s="31" customFormat="1" ht="230.4" x14ac:dyDescent="0.3">
      <c r="A37" s="28" t="s">
        <v>53</v>
      </c>
      <c r="B37" s="29">
        <v>100</v>
      </c>
      <c r="C37" s="39">
        <v>100</v>
      </c>
      <c r="D37" s="30">
        <f t="shared" si="0"/>
        <v>1</v>
      </c>
      <c r="E37" s="30" t="s">
        <v>9</v>
      </c>
      <c r="F37" s="30" t="s">
        <v>10</v>
      </c>
    </row>
    <row r="38" spans="1:6" s="31" customFormat="1" ht="409.6" x14ac:dyDescent="0.3">
      <c r="A38" s="28" t="s">
        <v>54</v>
      </c>
      <c r="B38" s="29">
        <v>15000</v>
      </c>
      <c r="C38" s="29">
        <v>0.1</v>
      </c>
      <c r="D38" s="30">
        <f>IF(AND(C38 &gt;= (B38-B38*0.05), C38 &lt;= (B38+B38*0.05)), 1, 0)</f>
        <v>0</v>
      </c>
      <c r="E38" s="30" t="s">
        <v>12</v>
      </c>
      <c r="F38" s="30" t="s">
        <v>14</v>
      </c>
    </row>
    <row r="39" spans="1:6" s="31" customFormat="1" ht="244.8" x14ac:dyDescent="0.3">
      <c r="A39" s="28" t="s">
        <v>55</v>
      </c>
      <c r="B39" s="29">
        <v>0.9</v>
      </c>
      <c r="C39" s="29">
        <v>98.61</v>
      </c>
      <c r="D39" s="30">
        <f t="shared" ref="D39:D70" si="1">IF(AND(C39 &gt;= (B39-B39*0.01), C39 &lt;= (B39+B39*0.01)), 1, 0)</f>
        <v>0</v>
      </c>
      <c r="E39" s="30" t="s">
        <v>12</v>
      </c>
      <c r="F39" s="30" t="s">
        <v>14</v>
      </c>
    </row>
    <row r="40" spans="1:6" s="31" customFormat="1" ht="100.8" x14ac:dyDescent="0.3">
      <c r="A40" s="28" t="s">
        <v>56</v>
      </c>
      <c r="B40" s="29">
        <v>6.75</v>
      </c>
      <c r="C40" s="39">
        <v>2.25</v>
      </c>
      <c r="D40" s="30">
        <f t="shared" si="1"/>
        <v>0</v>
      </c>
      <c r="E40" s="30" t="s">
        <v>12</v>
      </c>
      <c r="F40" s="30" t="s">
        <v>10</v>
      </c>
    </row>
    <row r="41" spans="1:6" s="31" customFormat="1" ht="43.2" x14ac:dyDescent="0.3">
      <c r="A41" s="28" t="s">
        <v>57</v>
      </c>
      <c r="B41" s="29">
        <v>176</v>
      </c>
      <c r="C41" s="39">
        <v>176</v>
      </c>
      <c r="D41" s="30">
        <f t="shared" si="1"/>
        <v>1</v>
      </c>
      <c r="E41" s="30" t="s">
        <v>12</v>
      </c>
      <c r="F41" s="30" t="s">
        <v>10</v>
      </c>
    </row>
    <row r="42" spans="1:6" s="31" customFormat="1" ht="43.2" x14ac:dyDescent="0.3">
      <c r="A42" s="28" t="s">
        <v>58</v>
      </c>
      <c r="B42" s="29">
        <v>0.5</v>
      </c>
      <c r="C42" s="29">
        <v>50</v>
      </c>
      <c r="D42" s="30">
        <f t="shared" si="1"/>
        <v>0</v>
      </c>
      <c r="E42" s="30" t="s">
        <v>12</v>
      </c>
      <c r="F42" s="30" t="s">
        <v>10</v>
      </c>
    </row>
    <row r="43" spans="1:6" s="31" customFormat="1" ht="115.2" x14ac:dyDescent="0.3">
      <c r="A43" s="28" t="s">
        <v>59</v>
      </c>
      <c r="B43" s="29">
        <v>10000</v>
      </c>
      <c r="C43" s="39">
        <v>790569.4</v>
      </c>
      <c r="D43" s="30">
        <f t="shared" si="1"/>
        <v>0</v>
      </c>
      <c r="E43" s="30" t="s">
        <v>18</v>
      </c>
      <c r="F43" s="30" t="s">
        <v>10</v>
      </c>
    </row>
    <row r="44" spans="1:6" s="31" customFormat="1" ht="201.6" x14ac:dyDescent="0.3">
      <c r="A44" s="28" t="s">
        <v>60</v>
      </c>
      <c r="B44" s="29">
        <v>89</v>
      </c>
      <c r="C44" s="29">
        <v>112.5</v>
      </c>
      <c r="D44" s="30">
        <f t="shared" si="1"/>
        <v>0</v>
      </c>
      <c r="E44" s="30" t="s">
        <v>18</v>
      </c>
      <c r="F44" s="30" t="s">
        <v>20</v>
      </c>
    </row>
    <row r="45" spans="1:6" s="31" customFormat="1" ht="409.6" x14ac:dyDescent="0.3">
      <c r="A45" s="28" t="s">
        <v>145</v>
      </c>
      <c r="B45" s="29">
        <v>279</v>
      </c>
      <c r="C45" s="39">
        <v>250</v>
      </c>
      <c r="D45" s="30">
        <f t="shared" si="1"/>
        <v>0</v>
      </c>
      <c r="E45" s="30" t="s">
        <v>12</v>
      </c>
      <c r="F45" s="30" t="s">
        <v>14</v>
      </c>
    </row>
    <row r="46" spans="1:6" s="31" customFormat="1" ht="115.2" x14ac:dyDescent="0.3">
      <c r="A46" s="28" t="s">
        <v>61</v>
      </c>
      <c r="B46" s="29">
        <v>12566</v>
      </c>
      <c r="C46" s="29">
        <v>13500</v>
      </c>
      <c r="D46" s="30">
        <f t="shared" si="1"/>
        <v>0</v>
      </c>
      <c r="E46" s="30" t="s">
        <v>18</v>
      </c>
      <c r="F46" s="30" t="s">
        <v>20</v>
      </c>
    </row>
    <row r="47" spans="1:6" s="31" customFormat="1" ht="409.6" x14ac:dyDescent="0.3">
      <c r="A47" s="28" t="s">
        <v>62</v>
      </c>
      <c r="B47" s="29">
        <v>121</v>
      </c>
      <c r="C47" s="29">
        <v>170</v>
      </c>
      <c r="D47" s="30">
        <f t="shared" si="1"/>
        <v>0</v>
      </c>
      <c r="E47" s="30" t="s">
        <v>12</v>
      </c>
      <c r="F47" s="30" t="s">
        <v>14</v>
      </c>
    </row>
    <row r="48" spans="1:6" s="31" customFormat="1" ht="409.6" x14ac:dyDescent="0.3">
      <c r="A48" s="28" t="s">
        <v>63</v>
      </c>
      <c r="B48" s="29">
        <v>48.72</v>
      </c>
      <c r="C48" s="39">
        <v>15.87</v>
      </c>
      <c r="D48" s="30">
        <f t="shared" si="1"/>
        <v>0</v>
      </c>
      <c r="E48" s="30" t="s">
        <v>12</v>
      </c>
      <c r="F48" s="30" t="s">
        <v>14</v>
      </c>
    </row>
    <row r="49" spans="1:6" s="31" customFormat="1" ht="43.2" x14ac:dyDescent="0.3">
      <c r="A49" s="28" t="s">
        <v>64</v>
      </c>
      <c r="B49" s="29">
        <v>308.19</v>
      </c>
      <c r="C49" s="39">
        <v>119</v>
      </c>
      <c r="D49" s="30">
        <f t="shared" si="1"/>
        <v>0</v>
      </c>
      <c r="E49" s="30" t="s">
        <v>18</v>
      </c>
      <c r="F49" s="30" t="s">
        <v>10</v>
      </c>
    </row>
    <row r="50" spans="1:6" s="31" customFormat="1" ht="115.2" x14ac:dyDescent="0.3">
      <c r="A50" s="28" t="s">
        <v>65</v>
      </c>
      <c r="B50" s="29">
        <v>12500000</v>
      </c>
      <c r="C50" s="29">
        <v>790569.42</v>
      </c>
      <c r="D50" s="30">
        <f t="shared" si="1"/>
        <v>0</v>
      </c>
      <c r="E50" s="30" t="s">
        <v>18</v>
      </c>
      <c r="F50" s="30" t="s">
        <v>10</v>
      </c>
    </row>
    <row r="51" spans="1:6" s="31" customFormat="1" ht="244.8" x14ac:dyDescent="0.3">
      <c r="A51" s="28" t="s">
        <v>66</v>
      </c>
      <c r="B51" s="29">
        <v>600</v>
      </c>
      <c r="C51" s="39">
        <v>307.69</v>
      </c>
      <c r="D51" s="30">
        <f t="shared" si="1"/>
        <v>0</v>
      </c>
      <c r="E51" s="30" t="s">
        <v>18</v>
      </c>
      <c r="F51" s="30" t="s">
        <v>20</v>
      </c>
    </row>
    <row r="52" spans="1:6" s="31" customFormat="1" ht="43.2" x14ac:dyDescent="0.3">
      <c r="A52" s="28" t="s">
        <v>67</v>
      </c>
      <c r="B52" s="29">
        <v>30000</v>
      </c>
      <c r="C52" s="39">
        <v>3000</v>
      </c>
      <c r="D52" s="30">
        <f t="shared" si="1"/>
        <v>0</v>
      </c>
      <c r="E52" s="30" t="s">
        <v>18</v>
      </c>
      <c r="F52" s="30" t="s">
        <v>10</v>
      </c>
    </row>
    <row r="53" spans="1:6" s="31" customFormat="1" ht="409.6" x14ac:dyDescent="0.3">
      <c r="A53" s="28" t="s">
        <v>68</v>
      </c>
      <c r="B53" s="29">
        <v>680</v>
      </c>
      <c r="C53" s="29">
        <v>10000</v>
      </c>
      <c r="D53" s="30">
        <f t="shared" si="1"/>
        <v>0</v>
      </c>
      <c r="E53" s="30" t="s">
        <v>12</v>
      </c>
      <c r="F53" s="30" t="s">
        <v>14</v>
      </c>
    </row>
    <row r="54" spans="1:6" s="31" customFormat="1" ht="57.6" x14ac:dyDescent="0.3">
      <c r="A54" s="28" t="s">
        <v>69</v>
      </c>
      <c r="B54" s="29">
        <v>4.7</v>
      </c>
      <c r="C54" s="29">
        <v>6.3</v>
      </c>
      <c r="D54" s="30">
        <f t="shared" si="1"/>
        <v>0</v>
      </c>
      <c r="E54" s="30" t="s">
        <v>18</v>
      </c>
      <c r="F54" s="30" t="s">
        <v>10</v>
      </c>
    </row>
    <row r="55" spans="1:6" s="31" customFormat="1" ht="57.6" x14ac:dyDescent="0.3">
      <c r="A55" s="28" t="s">
        <v>70</v>
      </c>
      <c r="B55" s="29">
        <v>24750</v>
      </c>
      <c r="C55" s="39">
        <v>24750</v>
      </c>
      <c r="D55" s="30">
        <f t="shared" si="1"/>
        <v>1</v>
      </c>
      <c r="E55" s="30" t="s">
        <v>12</v>
      </c>
      <c r="F55" s="30" t="s">
        <v>10</v>
      </c>
    </row>
    <row r="56" spans="1:6" s="31" customFormat="1" ht="100.8" x14ac:dyDescent="0.3">
      <c r="A56" s="28" t="s">
        <v>71</v>
      </c>
      <c r="B56" s="29">
        <v>250000</v>
      </c>
      <c r="C56" s="29">
        <v>250000</v>
      </c>
      <c r="D56" s="30">
        <f t="shared" si="1"/>
        <v>1</v>
      </c>
      <c r="E56" s="30" t="s">
        <v>12</v>
      </c>
      <c r="F56" s="30" t="s">
        <v>20</v>
      </c>
    </row>
    <row r="57" spans="1:6" s="31" customFormat="1" ht="28.8" x14ac:dyDescent="0.3">
      <c r="A57" s="28" t="s">
        <v>72</v>
      </c>
      <c r="B57" s="29">
        <v>0.98029999999999995</v>
      </c>
      <c r="C57" s="39">
        <v>0.98029999999999995</v>
      </c>
      <c r="D57" s="30">
        <f t="shared" si="1"/>
        <v>1</v>
      </c>
      <c r="E57" s="30" t="s">
        <v>18</v>
      </c>
      <c r="F57" s="30" t="s">
        <v>10</v>
      </c>
    </row>
    <row r="58" spans="1:6" s="31" customFormat="1" ht="43.2" x14ac:dyDescent="0.3">
      <c r="A58" s="28" t="s">
        <v>73</v>
      </c>
      <c r="B58" s="29">
        <v>5</v>
      </c>
      <c r="C58" s="29">
        <v>0.54</v>
      </c>
      <c r="D58" s="30">
        <f t="shared" si="1"/>
        <v>0</v>
      </c>
      <c r="E58" s="30" t="s">
        <v>18</v>
      </c>
      <c r="F58" s="30" t="s">
        <v>10</v>
      </c>
    </row>
    <row r="59" spans="1:6" s="31" customFormat="1" ht="409.6" x14ac:dyDescent="0.3">
      <c r="A59" s="28" t="s">
        <v>74</v>
      </c>
      <c r="B59" s="29">
        <v>1414</v>
      </c>
      <c r="C59" s="29">
        <v>5000</v>
      </c>
      <c r="D59" s="30">
        <f t="shared" si="1"/>
        <v>0</v>
      </c>
      <c r="E59" s="30" t="s">
        <v>12</v>
      </c>
      <c r="F59" s="30" t="s">
        <v>14</v>
      </c>
    </row>
    <row r="60" spans="1:6" s="31" customFormat="1" ht="158.4" x14ac:dyDescent="0.3">
      <c r="A60" s="28" t="s">
        <v>75</v>
      </c>
      <c r="B60" s="29">
        <v>100000</v>
      </c>
      <c r="C60" s="29">
        <v>250000</v>
      </c>
      <c r="D60" s="30">
        <f t="shared" si="1"/>
        <v>0</v>
      </c>
      <c r="E60" s="30" t="s">
        <v>12</v>
      </c>
      <c r="F60" s="30" t="s">
        <v>20</v>
      </c>
    </row>
    <row r="61" spans="1:6" s="31" customFormat="1" ht="216" x14ac:dyDescent="0.3">
      <c r="A61" s="28" t="s">
        <v>76</v>
      </c>
      <c r="B61" s="29">
        <v>94</v>
      </c>
      <c r="C61" s="39">
        <v>15</v>
      </c>
      <c r="D61" s="30">
        <f t="shared" si="1"/>
        <v>0</v>
      </c>
      <c r="E61" s="30" t="s">
        <v>18</v>
      </c>
      <c r="F61" s="30" t="s">
        <v>14</v>
      </c>
    </row>
    <row r="62" spans="1:6" s="31" customFormat="1" ht="43.2" x14ac:dyDescent="0.3">
      <c r="A62" s="28" t="s">
        <v>77</v>
      </c>
      <c r="B62" s="29">
        <v>0.55000000000000004</v>
      </c>
      <c r="C62" s="39">
        <v>0.84619999999999995</v>
      </c>
      <c r="D62" s="30">
        <f t="shared" si="1"/>
        <v>0</v>
      </c>
      <c r="E62" s="30" t="s">
        <v>18</v>
      </c>
      <c r="F62" s="30" t="s">
        <v>10</v>
      </c>
    </row>
    <row r="63" spans="1:6" s="31" customFormat="1" ht="115.2" x14ac:dyDescent="0.3">
      <c r="A63" s="28" t="s">
        <v>78</v>
      </c>
      <c r="B63" s="29">
        <v>375000</v>
      </c>
      <c r="C63" s="39">
        <v>250000</v>
      </c>
      <c r="D63" s="30">
        <f t="shared" si="1"/>
        <v>0</v>
      </c>
      <c r="E63" s="30" t="s">
        <v>12</v>
      </c>
      <c r="F63" s="30" t="s">
        <v>20</v>
      </c>
    </row>
    <row r="64" spans="1:6" s="31" customFormat="1" ht="216" x14ac:dyDescent="0.3">
      <c r="A64" s="28" t="s">
        <v>79</v>
      </c>
      <c r="B64" s="29">
        <v>3.2</v>
      </c>
      <c r="C64" s="39">
        <v>2.58</v>
      </c>
      <c r="D64" s="30">
        <f t="shared" si="1"/>
        <v>0</v>
      </c>
      <c r="E64" s="30" t="s">
        <v>12</v>
      </c>
      <c r="F64" s="30" t="s">
        <v>20</v>
      </c>
    </row>
    <row r="65" spans="1:6" s="31" customFormat="1" ht="28.8" x14ac:dyDescent="0.3">
      <c r="A65" s="28" t="s">
        <v>80</v>
      </c>
      <c r="B65" s="29">
        <v>15.5</v>
      </c>
      <c r="C65" s="29">
        <v>15.5</v>
      </c>
      <c r="D65" s="30">
        <f t="shared" si="1"/>
        <v>1</v>
      </c>
      <c r="E65" s="30" t="s">
        <v>12</v>
      </c>
      <c r="F65" s="30" t="s">
        <v>10</v>
      </c>
    </row>
    <row r="66" spans="1:6" s="31" customFormat="1" x14ac:dyDescent="0.3">
      <c r="A66" s="28" t="s">
        <v>81</v>
      </c>
      <c r="B66" s="29">
        <v>0.99</v>
      </c>
      <c r="C66" s="39">
        <v>0.99</v>
      </c>
      <c r="D66" s="30">
        <f t="shared" si="1"/>
        <v>1</v>
      </c>
      <c r="E66" s="30" t="s">
        <v>18</v>
      </c>
      <c r="F66" s="30" t="s">
        <v>10</v>
      </c>
    </row>
    <row r="67" spans="1:6" s="31" customFormat="1" ht="28.8" x14ac:dyDescent="0.3">
      <c r="A67" s="28" t="s">
        <v>82</v>
      </c>
      <c r="B67" s="29">
        <v>52</v>
      </c>
      <c r="C67" s="39">
        <v>52.14</v>
      </c>
      <c r="D67" s="30">
        <f t="shared" si="1"/>
        <v>1</v>
      </c>
      <c r="E67" s="30" t="s">
        <v>18</v>
      </c>
      <c r="F67" s="30" t="s">
        <v>10</v>
      </c>
    </row>
    <row r="68" spans="1:6" s="31" customFormat="1" ht="230.4" x14ac:dyDescent="0.3">
      <c r="A68" s="28" t="s">
        <v>83</v>
      </c>
      <c r="B68" s="29">
        <v>382.7</v>
      </c>
      <c r="C68" s="29">
        <v>500</v>
      </c>
      <c r="D68" s="30">
        <f t="shared" si="1"/>
        <v>0</v>
      </c>
      <c r="E68" s="30" t="s">
        <v>18</v>
      </c>
      <c r="F68" s="30" t="s">
        <v>20</v>
      </c>
    </row>
    <row r="69" spans="1:6" s="31" customFormat="1" ht="115.2" x14ac:dyDescent="0.3">
      <c r="A69" s="28" t="s">
        <v>84</v>
      </c>
      <c r="B69" s="29">
        <v>2849</v>
      </c>
      <c r="C69" s="29">
        <v>514.20000000000005</v>
      </c>
      <c r="D69" s="30">
        <f t="shared" si="1"/>
        <v>0</v>
      </c>
      <c r="E69" s="30" t="s">
        <v>18</v>
      </c>
      <c r="F69" s="30" t="s">
        <v>20</v>
      </c>
    </row>
    <row r="70" spans="1:6" s="31" customFormat="1" ht="409.6" x14ac:dyDescent="0.3">
      <c r="A70" s="28" t="s">
        <v>85</v>
      </c>
      <c r="B70" s="29">
        <v>2.5499999999999998</v>
      </c>
      <c r="C70" s="29">
        <v>0.23799999999999999</v>
      </c>
      <c r="D70" s="30">
        <f t="shared" si="1"/>
        <v>0</v>
      </c>
      <c r="E70" s="30" t="s">
        <v>12</v>
      </c>
      <c r="F70" s="30" t="s">
        <v>14</v>
      </c>
    </row>
    <row r="71" spans="1:6" s="31" customFormat="1" ht="72" x14ac:dyDescent="0.3">
      <c r="A71" s="28" t="s">
        <v>86</v>
      </c>
      <c r="B71" s="29">
        <v>2.96</v>
      </c>
      <c r="C71" s="29">
        <v>3</v>
      </c>
      <c r="D71" s="30">
        <f t="shared" ref="D71:D101" si="2">IF(AND(C71 &gt;= (B71-B71*0.01), C71 &lt;= (B71+B71*0.01)), 1, 0)</f>
        <v>0</v>
      </c>
      <c r="E71" s="30" t="s">
        <v>12</v>
      </c>
      <c r="F71" s="30" t="s">
        <v>10</v>
      </c>
    </row>
    <row r="72" spans="1:6" s="31" customFormat="1" ht="57.6" x14ac:dyDescent="0.3">
      <c r="A72" s="28" t="s">
        <v>87</v>
      </c>
      <c r="B72" s="29">
        <v>107.6</v>
      </c>
      <c r="C72" s="29">
        <v>110</v>
      </c>
      <c r="D72" s="30">
        <f t="shared" si="2"/>
        <v>0</v>
      </c>
      <c r="E72" s="30" t="s">
        <v>9</v>
      </c>
      <c r="F72" s="30" t="s">
        <v>10</v>
      </c>
    </row>
    <row r="73" spans="1:6" s="31" customFormat="1" ht="129.6" x14ac:dyDescent="0.3">
      <c r="A73" s="28" t="s">
        <v>88</v>
      </c>
      <c r="B73" s="29">
        <v>250000</v>
      </c>
      <c r="C73" s="29">
        <v>1250000</v>
      </c>
      <c r="D73" s="30">
        <f t="shared" si="2"/>
        <v>0</v>
      </c>
      <c r="E73" s="30" t="s">
        <v>12</v>
      </c>
      <c r="F73" s="30" t="s">
        <v>20</v>
      </c>
    </row>
    <row r="74" spans="1:6" s="31" customFormat="1" ht="129.6" x14ac:dyDescent="0.3">
      <c r="A74" s="28" t="s">
        <v>89</v>
      </c>
      <c r="B74" s="29">
        <v>75000</v>
      </c>
      <c r="C74" s="39">
        <v>125000</v>
      </c>
      <c r="D74" s="30">
        <f t="shared" si="2"/>
        <v>0</v>
      </c>
      <c r="E74" s="30" t="s">
        <v>12</v>
      </c>
      <c r="F74" s="30" t="s">
        <v>20</v>
      </c>
    </row>
    <row r="75" spans="1:6" s="31" customFormat="1" ht="100.8" x14ac:dyDescent="0.3">
      <c r="A75" s="28" t="s">
        <v>90</v>
      </c>
      <c r="B75" s="29">
        <v>-125000</v>
      </c>
      <c r="C75" s="29">
        <v>250000</v>
      </c>
      <c r="D75" s="30">
        <f t="shared" si="2"/>
        <v>0</v>
      </c>
      <c r="E75" s="30" t="s">
        <v>12</v>
      </c>
      <c r="F75" s="30" t="s">
        <v>20</v>
      </c>
    </row>
    <row r="76" spans="1:6" s="31" customFormat="1" ht="158.4" x14ac:dyDescent="0.3">
      <c r="A76" s="28" t="s">
        <v>91</v>
      </c>
      <c r="B76" s="29">
        <v>150000</v>
      </c>
      <c r="C76" s="29">
        <v>250000</v>
      </c>
      <c r="D76" s="30">
        <f t="shared" si="2"/>
        <v>0</v>
      </c>
      <c r="E76" s="30" t="s">
        <v>12</v>
      </c>
      <c r="F76" s="30" t="s">
        <v>20</v>
      </c>
    </row>
    <row r="77" spans="1:6" s="31" customFormat="1" ht="43.2" x14ac:dyDescent="0.3">
      <c r="A77" s="28" t="s">
        <v>92</v>
      </c>
      <c r="B77" s="29">
        <f>SQRT(2)</f>
        <v>1.4142135623730951</v>
      </c>
      <c r="C77" s="39">
        <v>1.4141999999999999</v>
      </c>
      <c r="D77" s="30">
        <f t="shared" si="2"/>
        <v>1</v>
      </c>
      <c r="E77" s="30" t="s">
        <v>12</v>
      </c>
      <c r="F77" s="30" t="s">
        <v>10</v>
      </c>
    </row>
    <row r="78" spans="1:6" s="31" customFormat="1" ht="43.2" x14ac:dyDescent="0.3">
      <c r="A78" s="28" t="s">
        <v>93</v>
      </c>
      <c r="B78" s="29">
        <v>300</v>
      </c>
      <c r="C78" s="29">
        <v>300</v>
      </c>
      <c r="D78" s="30">
        <f t="shared" si="2"/>
        <v>1</v>
      </c>
      <c r="E78" s="30" t="s">
        <v>12</v>
      </c>
      <c r="F78" s="30" t="s">
        <v>10</v>
      </c>
    </row>
    <row r="79" spans="1:6" s="31" customFormat="1" ht="216" x14ac:dyDescent="0.3">
      <c r="A79" s="28" t="s">
        <v>94</v>
      </c>
      <c r="B79" s="29">
        <v>112</v>
      </c>
      <c r="C79" s="39">
        <v>120</v>
      </c>
      <c r="D79" s="30">
        <f t="shared" si="2"/>
        <v>0</v>
      </c>
      <c r="E79" s="30" t="s">
        <v>12</v>
      </c>
      <c r="F79" s="30" t="s">
        <v>20</v>
      </c>
    </row>
    <row r="80" spans="1:6" s="31" customFormat="1" ht="28.8" x14ac:dyDescent="0.3">
      <c r="A80" s="28" t="s">
        <v>95</v>
      </c>
      <c r="B80" s="29">
        <v>1470</v>
      </c>
      <c r="C80" s="29">
        <v>3286.335</v>
      </c>
      <c r="D80" s="30">
        <f t="shared" si="2"/>
        <v>0</v>
      </c>
      <c r="E80" s="30" t="s">
        <v>12</v>
      </c>
      <c r="F80" s="30" t="s">
        <v>10</v>
      </c>
    </row>
    <row r="81" spans="1:6" s="31" customFormat="1" ht="409.6" x14ac:dyDescent="0.3">
      <c r="A81" s="28" t="s">
        <v>96</v>
      </c>
      <c r="B81" s="29">
        <v>2457</v>
      </c>
      <c r="C81" s="29">
        <v>1100</v>
      </c>
      <c r="D81" s="30">
        <f t="shared" si="2"/>
        <v>0</v>
      </c>
      <c r="E81" s="30" t="s">
        <v>12</v>
      </c>
      <c r="F81" s="30" t="s">
        <v>14</v>
      </c>
    </row>
    <row r="82" spans="1:6" s="31" customFormat="1" ht="100.8" x14ac:dyDescent="0.3">
      <c r="A82" s="28" t="s">
        <v>97</v>
      </c>
      <c r="B82" s="29">
        <v>48.5</v>
      </c>
      <c r="C82" s="29">
        <v>15</v>
      </c>
      <c r="D82" s="30">
        <f t="shared" si="2"/>
        <v>0</v>
      </c>
      <c r="E82" s="30" t="s">
        <v>18</v>
      </c>
      <c r="F82" s="30" t="s">
        <v>20</v>
      </c>
    </row>
    <row r="83" spans="1:6" s="31" customFormat="1" ht="172.8" x14ac:dyDescent="0.3">
      <c r="A83" s="28" t="s">
        <v>98</v>
      </c>
      <c r="B83" s="29">
        <v>191</v>
      </c>
      <c r="C83" s="29">
        <v>200</v>
      </c>
      <c r="D83" s="30">
        <f t="shared" si="2"/>
        <v>0</v>
      </c>
      <c r="E83" s="30" t="s">
        <v>18</v>
      </c>
      <c r="F83" s="30" t="s">
        <v>20</v>
      </c>
    </row>
    <row r="84" spans="1:6" s="31" customFormat="1" ht="187.2" x14ac:dyDescent="0.3">
      <c r="A84" s="28" t="s">
        <v>99</v>
      </c>
      <c r="B84" s="29">
        <v>10.36</v>
      </c>
      <c r="C84" s="29">
        <v>102</v>
      </c>
      <c r="D84" s="30">
        <f t="shared" si="2"/>
        <v>0</v>
      </c>
      <c r="E84" s="30" t="s">
        <v>12</v>
      </c>
      <c r="F84" s="30" t="s">
        <v>20</v>
      </c>
    </row>
    <row r="85" spans="1:6" s="31" customFormat="1" ht="43.2" x14ac:dyDescent="0.3">
      <c r="A85" s="28" t="s">
        <v>100</v>
      </c>
      <c r="B85" s="29">
        <v>547</v>
      </c>
      <c r="C85" s="39">
        <v>54.75</v>
      </c>
      <c r="D85" s="30">
        <f t="shared" si="2"/>
        <v>0</v>
      </c>
      <c r="E85" s="30" t="s">
        <v>12</v>
      </c>
      <c r="F85" s="30" t="s">
        <v>10</v>
      </c>
    </row>
    <row r="86" spans="1:6" s="31" customFormat="1" ht="115.2" x14ac:dyDescent="0.3">
      <c r="A86" s="28" t="s">
        <v>101</v>
      </c>
      <c r="B86" s="29">
        <v>20000</v>
      </c>
      <c r="C86" s="29">
        <v>790569.4</v>
      </c>
      <c r="D86" s="30">
        <f t="shared" si="2"/>
        <v>0</v>
      </c>
      <c r="E86" s="30" t="s">
        <v>18</v>
      </c>
      <c r="F86" s="30" t="s">
        <v>10</v>
      </c>
    </row>
    <row r="87" spans="1:6" s="31" customFormat="1" ht="409.6" x14ac:dyDescent="0.3">
      <c r="A87" s="28" t="s">
        <v>102</v>
      </c>
      <c r="B87" s="29">
        <v>0.65</v>
      </c>
      <c r="C87" s="29">
        <v>0.7</v>
      </c>
      <c r="D87" s="30">
        <f t="shared" si="2"/>
        <v>0</v>
      </c>
      <c r="E87" s="30" t="s">
        <v>12</v>
      </c>
      <c r="F87" s="30" t="s">
        <v>14</v>
      </c>
    </row>
    <row r="88" spans="1:6" s="31" customFormat="1" ht="129.6" x14ac:dyDescent="0.3">
      <c r="A88" s="28" t="s">
        <v>103</v>
      </c>
      <c r="B88" s="29">
        <v>17320.5</v>
      </c>
      <c r="C88" s="29">
        <v>790569.4</v>
      </c>
      <c r="D88" s="30">
        <f t="shared" si="2"/>
        <v>0</v>
      </c>
      <c r="E88" s="30" t="s">
        <v>18</v>
      </c>
      <c r="F88" s="30" t="s">
        <v>10</v>
      </c>
    </row>
    <row r="89" spans="1:6" s="31" customFormat="1" ht="43.2" x14ac:dyDescent="0.3">
      <c r="A89" s="28" t="s">
        <v>104</v>
      </c>
      <c r="B89" s="29">
        <v>400</v>
      </c>
      <c r="C89" s="29">
        <v>400</v>
      </c>
      <c r="D89" s="30">
        <f t="shared" si="2"/>
        <v>1</v>
      </c>
      <c r="E89" s="30" t="s">
        <v>12</v>
      </c>
      <c r="F89" s="30" t="s">
        <v>10</v>
      </c>
    </row>
    <row r="90" spans="1:6" s="31" customFormat="1" ht="409.6" x14ac:dyDescent="0.3">
      <c r="A90" s="28" t="s">
        <v>105</v>
      </c>
      <c r="B90" s="29">
        <v>225</v>
      </c>
      <c r="C90" s="29">
        <v>218</v>
      </c>
      <c r="D90" s="30">
        <f t="shared" si="2"/>
        <v>0</v>
      </c>
      <c r="E90" s="30" t="s">
        <v>12</v>
      </c>
      <c r="F90" s="30" t="s">
        <v>14</v>
      </c>
    </row>
    <row r="91" spans="1:6" s="31" customFormat="1" ht="216" x14ac:dyDescent="0.3">
      <c r="A91" s="28" t="s">
        <v>106</v>
      </c>
      <c r="B91" s="29">
        <v>303</v>
      </c>
      <c r="C91" s="39">
        <v>800</v>
      </c>
      <c r="D91" s="30">
        <f t="shared" si="2"/>
        <v>0</v>
      </c>
      <c r="E91" s="30" t="s">
        <v>18</v>
      </c>
      <c r="F91" s="30" t="s">
        <v>20</v>
      </c>
    </row>
    <row r="92" spans="1:6" s="31" customFormat="1" ht="57.6" x14ac:dyDescent="0.3">
      <c r="A92" s="28" t="s">
        <v>107</v>
      </c>
      <c r="B92" s="29">
        <v>8.8640000000000008</v>
      </c>
      <c r="C92" s="29">
        <v>8.8640000000000008</v>
      </c>
      <c r="D92" s="30">
        <f t="shared" si="2"/>
        <v>1</v>
      </c>
      <c r="E92" s="30" t="s">
        <v>12</v>
      </c>
      <c r="F92" s="30" t="s">
        <v>10</v>
      </c>
    </row>
    <row r="93" spans="1:6" s="31" customFormat="1" ht="28.8" x14ac:dyDescent="0.3">
      <c r="A93" s="28" t="s">
        <v>108</v>
      </c>
      <c r="B93" s="29">
        <v>500</v>
      </c>
      <c r="C93" s="39">
        <v>500</v>
      </c>
      <c r="D93" s="30">
        <f t="shared" si="2"/>
        <v>1</v>
      </c>
      <c r="E93" s="30" t="s">
        <v>18</v>
      </c>
      <c r="F93" s="30" t="s">
        <v>10</v>
      </c>
    </row>
    <row r="94" spans="1:6" s="31" customFormat="1" ht="72" x14ac:dyDescent="0.3">
      <c r="A94" s="28" t="s">
        <v>109</v>
      </c>
      <c r="B94" s="29">
        <v>28</v>
      </c>
      <c r="C94" s="39">
        <v>28</v>
      </c>
      <c r="D94" s="30">
        <f t="shared" si="2"/>
        <v>1</v>
      </c>
      <c r="E94" s="30" t="s">
        <v>12</v>
      </c>
      <c r="F94" s="30" t="s">
        <v>10</v>
      </c>
    </row>
    <row r="95" spans="1:6" s="31" customFormat="1" ht="230.4" x14ac:dyDescent="0.3">
      <c r="A95" s="28" t="s">
        <v>110</v>
      </c>
      <c r="B95" s="29">
        <v>173.2</v>
      </c>
      <c r="C95" s="29">
        <v>447.2135955</v>
      </c>
      <c r="D95" s="30">
        <f t="shared" si="2"/>
        <v>0</v>
      </c>
      <c r="E95" s="30" t="s">
        <v>9</v>
      </c>
      <c r="F95" s="30" t="s">
        <v>10</v>
      </c>
    </row>
    <row r="96" spans="1:6" s="31" customFormat="1" ht="273.60000000000002" x14ac:dyDescent="0.3">
      <c r="A96" s="28" t="s">
        <v>111</v>
      </c>
      <c r="B96" s="29">
        <v>18200</v>
      </c>
      <c r="C96" s="39">
        <v>12300</v>
      </c>
      <c r="D96" s="30">
        <f t="shared" si="2"/>
        <v>0</v>
      </c>
      <c r="E96" s="30" t="s">
        <v>9</v>
      </c>
      <c r="F96" s="30" t="s">
        <v>20</v>
      </c>
    </row>
    <row r="97" spans="1:6" s="31" customFormat="1" ht="43.2" x14ac:dyDescent="0.3">
      <c r="A97" s="28" t="s">
        <v>112</v>
      </c>
      <c r="B97" s="29">
        <v>400</v>
      </c>
      <c r="C97" s="29">
        <v>400</v>
      </c>
      <c r="D97" s="30">
        <f t="shared" si="2"/>
        <v>1</v>
      </c>
      <c r="E97" s="30" t="s">
        <v>12</v>
      </c>
      <c r="F97" s="30" t="s">
        <v>10</v>
      </c>
    </row>
    <row r="98" spans="1:6" s="31" customFormat="1" ht="28.8" x14ac:dyDescent="0.3">
      <c r="A98" s="28" t="s">
        <v>113</v>
      </c>
      <c r="B98" s="29">
        <v>2018</v>
      </c>
      <c r="C98" s="39">
        <v>3490</v>
      </c>
      <c r="D98" s="30">
        <f t="shared" si="2"/>
        <v>0</v>
      </c>
      <c r="E98" s="30" t="s">
        <v>12</v>
      </c>
      <c r="F98" s="30" t="s">
        <v>10</v>
      </c>
    </row>
    <row r="99" spans="1:6" s="31" customFormat="1" ht="409.6" x14ac:dyDescent="0.3">
      <c r="A99" s="37" t="s">
        <v>114</v>
      </c>
      <c r="B99" s="29">
        <v>29</v>
      </c>
      <c r="C99" s="29">
        <v>4</v>
      </c>
      <c r="D99" s="30">
        <f t="shared" si="2"/>
        <v>0</v>
      </c>
      <c r="E99" s="30" t="s">
        <v>12</v>
      </c>
      <c r="F99" s="30" t="s">
        <v>14</v>
      </c>
    </row>
    <row r="100" spans="1:6" s="31" customFormat="1" ht="43.2" x14ac:dyDescent="0.3">
      <c r="A100" s="28" t="s">
        <v>115</v>
      </c>
      <c r="B100" s="29">
        <v>300</v>
      </c>
      <c r="C100" s="29">
        <v>30</v>
      </c>
      <c r="D100" s="30">
        <f t="shared" si="2"/>
        <v>0</v>
      </c>
      <c r="E100" s="30" t="s">
        <v>12</v>
      </c>
      <c r="F100" s="30" t="s">
        <v>10</v>
      </c>
    </row>
    <row r="101" spans="1:6" s="31" customFormat="1" ht="201.6" x14ac:dyDescent="0.3">
      <c r="A101" s="28" t="s">
        <v>116</v>
      </c>
      <c r="B101" s="29">
        <v>6675</v>
      </c>
      <c r="C101" s="39">
        <v>7500</v>
      </c>
      <c r="D101" s="30">
        <f t="shared" si="2"/>
        <v>0</v>
      </c>
      <c r="E101" s="30" t="s">
        <v>18</v>
      </c>
      <c r="F101" s="30" t="s">
        <v>20</v>
      </c>
    </row>
    <row r="102" spans="1:6" x14ac:dyDescent="0.3">
      <c r="B102" s="17"/>
      <c r="C102" s="1"/>
      <c r="D102" s="1"/>
      <c r="E102" s="1"/>
      <c r="F102" s="1"/>
    </row>
    <row r="103" spans="1:6" x14ac:dyDescent="0.3">
      <c r="B103" s="20"/>
      <c r="C103" s="12"/>
      <c r="D103" s="12"/>
      <c r="E103" s="1"/>
      <c r="F103" s="1"/>
    </row>
    <row r="104" spans="1:6" x14ac:dyDescent="0.3">
      <c r="B104" s="17"/>
      <c r="C104" s="1"/>
      <c r="D104" s="1"/>
      <c r="E104" s="1"/>
      <c r="F104" s="1"/>
    </row>
    <row r="105" spans="1:6" x14ac:dyDescent="0.3">
      <c r="B105" s="17"/>
      <c r="C105" s="1"/>
      <c r="D105" s="1"/>
      <c r="E105" s="1"/>
      <c r="F105" s="1"/>
    </row>
    <row r="106" spans="1:6" x14ac:dyDescent="0.3">
      <c r="B106" s="17"/>
      <c r="C106" s="1"/>
      <c r="D106" s="1"/>
      <c r="E106" s="1"/>
      <c r="F106" s="1"/>
    </row>
    <row r="107" spans="1:6" x14ac:dyDescent="0.3">
      <c r="A107" s="11"/>
      <c r="B107" s="20"/>
      <c r="C107" s="12"/>
      <c r="D107" s="12"/>
      <c r="E107" s="1"/>
      <c r="F107" s="1"/>
    </row>
    <row r="108" spans="1:6" x14ac:dyDescent="0.3">
      <c r="A108" s="15"/>
      <c r="B108" s="17"/>
      <c r="C108" s="1"/>
      <c r="D108" s="1"/>
      <c r="E108" s="1"/>
      <c r="F108" s="1"/>
    </row>
    <row r="109" spans="1:6" x14ac:dyDescent="0.3">
      <c r="A109" s="11"/>
      <c r="B109" s="20"/>
      <c r="C109" s="12"/>
      <c r="D109" s="12"/>
      <c r="E109" s="1"/>
      <c r="F109" s="1"/>
    </row>
    <row r="110" spans="1:6" x14ac:dyDescent="0.3">
      <c r="A110" s="11"/>
      <c r="B110" s="20"/>
      <c r="C110" s="12"/>
      <c r="D110" s="12"/>
      <c r="E110" s="1"/>
      <c r="F110" s="1"/>
    </row>
    <row r="111" spans="1:6" x14ac:dyDescent="0.3">
      <c r="A111" s="13"/>
      <c r="B111" s="17"/>
      <c r="C111" s="1"/>
      <c r="D111" s="1"/>
      <c r="E111" s="1"/>
      <c r="F111" s="1"/>
    </row>
    <row r="112" spans="1:6" x14ac:dyDescent="0.3">
      <c r="A112" s="15"/>
      <c r="B112" s="17"/>
      <c r="C112" s="1"/>
      <c r="D112" s="1"/>
      <c r="E112" s="1"/>
      <c r="F112" s="1"/>
    </row>
    <row r="113" spans="1:6" x14ac:dyDescent="0.3">
      <c r="A113" s="11"/>
      <c r="B113" s="20"/>
      <c r="C113" s="12"/>
      <c r="D113" s="12"/>
      <c r="E113" s="1"/>
      <c r="F113" s="1"/>
    </row>
    <row r="114" spans="1:6" x14ac:dyDescent="0.3">
      <c r="A114" s="15"/>
      <c r="B114" s="17"/>
      <c r="C114" s="1"/>
      <c r="D114" s="1"/>
      <c r="E114" s="1"/>
      <c r="F114" s="1"/>
    </row>
    <row r="115" spans="1:6" x14ac:dyDescent="0.3">
      <c r="A115" s="15"/>
      <c r="B115" s="17"/>
      <c r="C115" s="1"/>
      <c r="D115" s="1"/>
      <c r="E115" s="1"/>
      <c r="F115" s="1"/>
    </row>
    <row r="116" spans="1:6" x14ac:dyDescent="0.3">
      <c r="A116" s="15"/>
      <c r="B116" s="17"/>
      <c r="C116" s="1"/>
      <c r="D116" s="1"/>
      <c r="E116" s="1"/>
      <c r="F116" s="1"/>
    </row>
    <row r="117" spans="1:6" x14ac:dyDescent="0.3">
      <c r="A117" s="15"/>
      <c r="B117" s="17"/>
      <c r="C117" s="1"/>
      <c r="D117" s="1"/>
      <c r="E117" s="1"/>
      <c r="F117" s="1"/>
    </row>
    <row r="118" spans="1:6" x14ac:dyDescent="0.3">
      <c r="A118" s="15"/>
      <c r="B118" s="17"/>
      <c r="C118" s="1"/>
      <c r="D118" s="1"/>
      <c r="E118" s="1"/>
      <c r="F118" s="1"/>
    </row>
    <row r="119" spans="1:6" x14ac:dyDescent="0.3">
      <c r="A119" s="15"/>
      <c r="B119" s="17"/>
      <c r="C119" s="1"/>
      <c r="D119" s="1"/>
      <c r="E119" s="1"/>
      <c r="F119" s="1"/>
    </row>
    <row r="120" spans="1:6" x14ac:dyDescent="0.3">
      <c r="A120" s="15"/>
      <c r="B120" s="17"/>
      <c r="C120" s="1"/>
      <c r="D120" s="1"/>
      <c r="E120" s="1"/>
      <c r="F120" s="1"/>
    </row>
    <row r="121" spans="1:6" x14ac:dyDescent="0.3">
      <c r="A121" s="15"/>
      <c r="B121" s="17"/>
      <c r="C121" s="1"/>
      <c r="D121" s="1"/>
      <c r="E121" s="1"/>
      <c r="F121" s="1"/>
    </row>
    <row r="122" spans="1:6" x14ac:dyDescent="0.3">
      <c r="A122" s="11"/>
      <c r="B122" s="20"/>
      <c r="C122" s="12"/>
      <c r="D122" s="12"/>
      <c r="E122" s="1"/>
      <c r="F122" s="1"/>
    </row>
    <row r="123" spans="1:6" x14ac:dyDescent="0.3">
      <c r="A123" s="15"/>
      <c r="B123" s="17"/>
      <c r="C123" s="1"/>
      <c r="D123" s="1"/>
      <c r="E123" s="1"/>
      <c r="F123" s="1"/>
    </row>
    <row r="124" spans="1:6" x14ac:dyDescent="0.3">
      <c r="A124" s="11"/>
      <c r="B124" s="20"/>
      <c r="C124" s="12"/>
      <c r="D124" s="12"/>
      <c r="E124" s="1"/>
      <c r="F124" s="1"/>
    </row>
    <row r="125" spans="1:6" x14ac:dyDescent="0.3">
      <c r="A125" s="11"/>
      <c r="B125" s="20"/>
      <c r="C125" s="12"/>
      <c r="D125" s="12"/>
      <c r="E125" s="1"/>
      <c r="F125" s="1"/>
    </row>
    <row r="126" spans="1:6" x14ac:dyDescent="0.3">
      <c r="A126" s="15"/>
      <c r="B126" s="17"/>
      <c r="C126" s="1"/>
      <c r="D126" s="1"/>
      <c r="E126" s="1"/>
      <c r="F126" s="1"/>
    </row>
    <row r="127" spans="1:6" x14ac:dyDescent="0.3">
      <c r="A127" s="11"/>
      <c r="B127" s="20"/>
      <c r="C127" s="12"/>
      <c r="D127" s="12"/>
      <c r="E127" s="1"/>
      <c r="F127" s="1"/>
    </row>
    <row r="128" spans="1:6" x14ac:dyDescent="0.3">
      <c r="A128" s="11"/>
      <c r="B128" s="20"/>
      <c r="C128" s="12"/>
      <c r="D128" s="12"/>
      <c r="E128" s="1"/>
      <c r="F128" s="1"/>
    </row>
    <row r="129" spans="1:6" x14ac:dyDescent="0.3">
      <c r="A129" s="11"/>
      <c r="B129" s="20"/>
      <c r="C129" s="12"/>
      <c r="D129" s="12"/>
      <c r="E129" s="1"/>
      <c r="F129" s="1"/>
    </row>
    <row r="130" spans="1:6" x14ac:dyDescent="0.3">
      <c r="A130" s="15"/>
      <c r="B130" s="17"/>
      <c r="C130" s="1"/>
      <c r="D130" s="1"/>
      <c r="E130" s="1"/>
      <c r="F130" s="1"/>
    </row>
    <row r="131" spans="1:6" x14ac:dyDescent="0.3">
      <c r="A131" s="15"/>
      <c r="B131" s="17"/>
      <c r="C131" s="1"/>
      <c r="D131" s="1"/>
      <c r="E131" s="1"/>
      <c r="F131" s="1"/>
    </row>
    <row r="132" spans="1:6" x14ac:dyDescent="0.3">
      <c r="A132" s="15"/>
      <c r="B132" s="17"/>
      <c r="C132" s="1"/>
      <c r="D132" s="1"/>
      <c r="E132" s="1"/>
      <c r="F132" s="1"/>
    </row>
    <row r="133" spans="1:6" x14ac:dyDescent="0.3">
      <c r="A133" s="15"/>
      <c r="B133" s="17"/>
      <c r="C133" s="1"/>
      <c r="D133" s="1"/>
      <c r="E133" s="1"/>
      <c r="F133" s="1"/>
    </row>
    <row r="134" spans="1:6" x14ac:dyDescent="0.3">
      <c r="A134" s="15"/>
      <c r="B134" s="17"/>
      <c r="C134" s="1"/>
      <c r="D134" s="1"/>
      <c r="E134" s="1"/>
      <c r="F134" s="1"/>
    </row>
    <row r="135" spans="1:6" x14ac:dyDescent="0.3">
      <c r="A135" s="15"/>
      <c r="B135" s="17"/>
      <c r="C135" s="1"/>
      <c r="D135" s="1"/>
      <c r="E135" s="1"/>
      <c r="F135" s="1"/>
    </row>
    <row r="136" spans="1:6" x14ac:dyDescent="0.3">
      <c r="A136" s="15"/>
      <c r="B136" s="17"/>
      <c r="C136" s="1"/>
      <c r="D136" s="1"/>
      <c r="E136" s="1"/>
      <c r="F136" s="1"/>
    </row>
    <row r="137" spans="1:6" x14ac:dyDescent="0.3">
      <c r="A137" s="15"/>
      <c r="B137" s="17"/>
      <c r="C137" s="1"/>
      <c r="D137" s="1"/>
      <c r="E137" s="1"/>
      <c r="F137" s="1"/>
    </row>
    <row r="138" spans="1:6" x14ac:dyDescent="0.3">
      <c r="A138" s="15"/>
      <c r="B138" s="17"/>
      <c r="C138" s="1"/>
      <c r="D138" s="1"/>
      <c r="E138" s="1"/>
      <c r="F138" s="1"/>
    </row>
    <row r="139" spans="1:6" x14ac:dyDescent="0.3">
      <c r="A139" s="15"/>
      <c r="B139" s="17"/>
      <c r="C139" s="1"/>
      <c r="D139" s="1"/>
      <c r="E139" s="1"/>
      <c r="F139" s="1"/>
    </row>
    <row r="140" spans="1:6" x14ac:dyDescent="0.3">
      <c r="A140" s="15"/>
      <c r="B140" s="17"/>
      <c r="C140" s="1"/>
      <c r="D140" s="1"/>
      <c r="E140" s="1"/>
      <c r="F140" s="1"/>
    </row>
    <row r="141" spans="1:6" x14ac:dyDescent="0.3">
      <c r="A141" s="15"/>
      <c r="B141" s="17"/>
      <c r="C141" s="1"/>
      <c r="D141" s="1"/>
      <c r="E141" s="1"/>
      <c r="F141" s="1"/>
    </row>
    <row r="142" spans="1:6" x14ac:dyDescent="0.3">
      <c r="A142" s="11"/>
      <c r="B142" s="20"/>
      <c r="C142" s="12"/>
      <c r="D142" s="12"/>
      <c r="E142" s="1"/>
      <c r="F142" s="1"/>
    </row>
    <row r="143" spans="1:6" x14ac:dyDescent="0.3">
      <c r="A143" s="15"/>
      <c r="B143" s="17"/>
      <c r="C143" s="1"/>
      <c r="D143" s="1"/>
      <c r="E143" s="1"/>
      <c r="F143" s="1"/>
    </row>
    <row r="144" spans="1:6" x14ac:dyDescent="0.3">
      <c r="A144" s="11"/>
      <c r="B144" s="20"/>
      <c r="C144" s="12"/>
      <c r="D144" s="12"/>
      <c r="E144" s="1"/>
      <c r="F144" s="1"/>
    </row>
    <row r="145" spans="1:6" x14ac:dyDescent="0.3">
      <c r="A145" s="10"/>
      <c r="B145" s="17"/>
      <c r="C145" s="1"/>
      <c r="D145" s="1"/>
      <c r="E145" s="1"/>
      <c r="F145" s="1"/>
    </row>
    <row r="146" spans="1:6" x14ac:dyDescent="0.3">
      <c r="A146" s="11"/>
      <c r="B146" s="20"/>
      <c r="C146" s="12"/>
      <c r="D146" s="12"/>
      <c r="E146" s="1"/>
      <c r="F146" s="1"/>
    </row>
    <row r="147" spans="1:6" x14ac:dyDescent="0.3">
      <c r="A147" s="11"/>
      <c r="B147" s="20"/>
      <c r="C147" s="12"/>
      <c r="D147" s="12"/>
      <c r="E147" s="1"/>
      <c r="F147" s="1"/>
    </row>
    <row r="148" spans="1:6" x14ac:dyDescent="0.3">
      <c r="A148" s="15"/>
      <c r="B148" s="17"/>
      <c r="C148" s="1"/>
      <c r="D148" s="1"/>
      <c r="E148" s="1"/>
      <c r="F148" s="1"/>
    </row>
    <row r="149" spans="1:6" x14ac:dyDescent="0.3">
      <c r="A149" s="15"/>
      <c r="B149" s="17"/>
      <c r="C149" s="1"/>
      <c r="D149" s="1"/>
      <c r="E149" s="1"/>
      <c r="F149" s="1"/>
    </row>
    <row r="150" spans="1:6" x14ac:dyDescent="0.3">
      <c r="A150" s="15"/>
      <c r="B150" s="17"/>
      <c r="C150" s="1"/>
      <c r="D150" s="1"/>
      <c r="E150" s="1"/>
      <c r="F150" s="1"/>
    </row>
    <row r="151" spans="1:6" x14ac:dyDescent="0.3">
      <c r="A151" s="13"/>
      <c r="B151" s="17"/>
      <c r="C151" s="1"/>
      <c r="D151" s="1"/>
      <c r="E151" s="1"/>
      <c r="F151" s="1"/>
    </row>
    <row r="152" spans="1:6" x14ac:dyDescent="0.3">
      <c r="A152" s="15"/>
      <c r="B152" s="17"/>
      <c r="C152" s="1"/>
      <c r="D152" s="1"/>
      <c r="E152" s="1"/>
      <c r="F152" s="1"/>
    </row>
    <row r="153" spans="1:6" x14ac:dyDescent="0.3">
      <c r="A153" s="15"/>
      <c r="B153" s="17"/>
      <c r="C153" s="1"/>
      <c r="D153" s="1"/>
      <c r="E153" s="1"/>
      <c r="F153" s="1"/>
    </row>
    <row r="154" spans="1:6" x14ac:dyDescent="0.3">
      <c r="A154" s="11"/>
      <c r="B154" s="20"/>
      <c r="C154" s="12"/>
      <c r="D154" s="12"/>
      <c r="E154" s="1"/>
      <c r="F154" s="1"/>
    </row>
    <row r="155" spans="1:6" x14ac:dyDescent="0.3">
      <c r="A155" s="11"/>
      <c r="B155" s="20"/>
      <c r="C155" s="12"/>
      <c r="D155" s="12"/>
      <c r="E155" s="1"/>
      <c r="F155" s="1"/>
    </row>
    <row r="156" spans="1:6" x14ac:dyDescent="0.3">
      <c r="A156" s="15"/>
      <c r="B156" s="17"/>
      <c r="C156" s="1"/>
      <c r="D156" s="1"/>
      <c r="E156" s="1"/>
      <c r="F156" s="1"/>
    </row>
    <row r="157" spans="1:6" x14ac:dyDescent="0.3">
      <c r="A157" s="15"/>
      <c r="B157" s="17"/>
      <c r="C157" s="1"/>
      <c r="D157" s="1"/>
      <c r="E157" s="1"/>
      <c r="F157" s="1"/>
    </row>
    <row r="158" spans="1:6" x14ac:dyDescent="0.3">
      <c r="A158" s="11"/>
      <c r="B158" s="20"/>
      <c r="C158" s="12"/>
      <c r="D158" s="12"/>
      <c r="E158" s="1"/>
      <c r="F158" s="1"/>
    </row>
    <row r="159" spans="1:6" x14ac:dyDescent="0.3">
      <c r="A159" s="15"/>
      <c r="B159" s="17"/>
      <c r="C159" s="1"/>
      <c r="D159" s="1"/>
      <c r="E159" s="1"/>
      <c r="F159" s="1"/>
    </row>
    <row r="160" spans="1:6" x14ac:dyDescent="0.3">
      <c r="A160" s="11"/>
      <c r="B160" s="20"/>
      <c r="C160" s="12"/>
      <c r="D160" s="12"/>
      <c r="E160" s="1"/>
      <c r="F160" s="1"/>
    </row>
    <row r="161" spans="1:6" x14ac:dyDescent="0.3">
      <c r="A161" s="15"/>
      <c r="B161" s="17"/>
      <c r="C161" s="1"/>
      <c r="D161" s="1"/>
      <c r="E161" s="1"/>
      <c r="F161" s="1"/>
    </row>
    <row r="162" spans="1:6" x14ac:dyDescent="0.3">
      <c r="A162" s="13"/>
      <c r="B162" s="17"/>
      <c r="C162" s="1"/>
      <c r="D162" s="1"/>
      <c r="E162" s="1"/>
      <c r="F162" s="1"/>
    </row>
    <row r="163" spans="1:6" x14ac:dyDescent="0.3">
      <c r="A163" s="15"/>
      <c r="B163" s="17"/>
      <c r="C163" s="1"/>
      <c r="D163" s="1"/>
      <c r="E163" s="1"/>
      <c r="F163" s="1"/>
    </row>
    <row r="164" spans="1:6" x14ac:dyDescent="0.3">
      <c r="A164" s="15"/>
      <c r="B164" s="17"/>
      <c r="C164" s="1"/>
      <c r="D164" s="1"/>
      <c r="E164" s="1"/>
      <c r="F164" s="1"/>
    </row>
    <row r="165" spans="1:6" x14ac:dyDescent="0.3">
      <c r="A165" s="13"/>
      <c r="B165" s="17"/>
      <c r="C165" s="1"/>
      <c r="D165" s="1"/>
      <c r="E165" s="1"/>
      <c r="F165" s="1"/>
    </row>
    <row r="166" spans="1:6" x14ac:dyDescent="0.3">
      <c r="A166" s="11"/>
      <c r="B166" s="20"/>
      <c r="C166" s="12"/>
      <c r="D166" s="12"/>
      <c r="E166" s="1"/>
      <c r="F166" s="1"/>
    </row>
    <row r="167" spans="1:6" x14ac:dyDescent="0.3">
      <c r="A167" s="11"/>
      <c r="B167" s="20"/>
      <c r="C167" s="12"/>
      <c r="D167" s="12"/>
      <c r="E167" s="1"/>
      <c r="F167" s="1"/>
    </row>
    <row r="168" spans="1:6" x14ac:dyDescent="0.3">
      <c r="A168" s="11"/>
      <c r="B168" s="20"/>
      <c r="C168" s="12"/>
      <c r="D168" s="12"/>
      <c r="E168" s="1"/>
      <c r="F168" s="1"/>
    </row>
    <row r="169" spans="1:6" x14ac:dyDescent="0.3">
      <c r="A169" s="13"/>
      <c r="B169" s="17"/>
      <c r="C169" s="1"/>
      <c r="D169" s="1"/>
      <c r="E169" s="1"/>
      <c r="F169" s="1"/>
    </row>
    <row r="170" spans="1:6" x14ac:dyDescent="0.3">
      <c r="A170" s="11"/>
      <c r="B170" s="20"/>
      <c r="C170" s="12"/>
      <c r="D170" s="12"/>
      <c r="E170" s="1"/>
      <c r="F170" s="1"/>
    </row>
    <row r="171" spans="1:6" x14ac:dyDescent="0.3">
      <c r="A171" s="15"/>
      <c r="B171" s="17"/>
      <c r="C171" s="1"/>
      <c r="D171" s="1"/>
      <c r="E171" s="1"/>
      <c r="F171" s="1"/>
    </row>
    <row r="172" spans="1:6" x14ac:dyDescent="0.3">
      <c r="A172" s="11"/>
      <c r="B172" s="20"/>
      <c r="C172" s="12"/>
      <c r="D172" s="12"/>
      <c r="E172" s="1"/>
      <c r="F172" s="1"/>
    </row>
    <row r="173" spans="1:6" x14ac:dyDescent="0.3">
      <c r="A173" s="15"/>
      <c r="B173" s="17"/>
      <c r="C173" s="1"/>
      <c r="D173" s="1"/>
      <c r="E173" s="1"/>
      <c r="F173" s="1"/>
    </row>
    <row r="174" spans="1:6" x14ac:dyDescent="0.3">
      <c r="A174" s="15"/>
      <c r="B174" s="17"/>
      <c r="C174" s="1"/>
      <c r="D174" s="1"/>
      <c r="E174" s="1"/>
      <c r="F174" s="1"/>
    </row>
    <row r="175" spans="1:6" x14ac:dyDescent="0.3">
      <c r="A175" s="15"/>
      <c r="B175" s="17"/>
      <c r="C175" s="1"/>
      <c r="D175" s="1"/>
      <c r="E175" s="1"/>
      <c r="F175" s="1"/>
    </row>
    <row r="176" spans="1:6" x14ac:dyDescent="0.3">
      <c r="A176" s="15"/>
      <c r="B176" s="17"/>
      <c r="C176" s="1"/>
      <c r="D176" s="1"/>
      <c r="E176" s="1"/>
      <c r="F176" s="1"/>
    </row>
    <row r="177" spans="1:6" x14ac:dyDescent="0.3">
      <c r="A177" s="15"/>
      <c r="B177" s="17"/>
      <c r="C177" s="1"/>
      <c r="D177" s="1"/>
      <c r="E177" s="1"/>
      <c r="F177" s="1"/>
    </row>
    <row r="178" spans="1:6" x14ac:dyDescent="0.3">
      <c r="A178" s="11"/>
      <c r="B178" s="20"/>
      <c r="C178" s="12"/>
      <c r="D178" s="12"/>
      <c r="E178" s="1"/>
      <c r="F178" s="1"/>
    </row>
    <row r="179" spans="1:6" x14ac:dyDescent="0.3">
      <c r="A179" s="11"/>
      <c r="B179" s="20"/>
      <c r="C179" s="12"/>
      <c r="D179" s="12"/>
      <c r="E179" s="1"/>
      <c r="F179" s="1"/>
    </row>
    <row r="180" spans="1:6" x14ac:dyDescent="0.3">
      <c r="A180" s="15"/>
      <c r="B180" s="17"/>
      <c r="C180" s="1"/>
      <c r="D180" s="1"/>
      <c r="E180" s="1"/>
      <c r="F180" s="1"/>
    </row>
    <row r="181" spans="1:6" x14ac:dyDescent="0.3">
      <c r="A181" s="15"/>
      <c r="B181" s="17"/>
      <c r="C181" s="1"/>
      <c r="D181" s="1"/>
      <c r="E181" s="1"/>
      <c r="F181" s="1"/>
    </row>
    <row r="182" spans="1:6" x14ac:dyDescent="0.3">
      <c r="A182" s="15"/>
      <c r="B182" s="17"/>
      <c r="C182" s="1"/>
      <c r="D182" s="1"/>
      <c r="E182" s="1"/>
      <c r="F182" s="1"/>
    </row>
    <row r="183" spans="1:6" x14ac:dyDescent="0.3">
      <c r="A183" s="11"/>
      <c r="B183" s="20"/>
      <c r="C183" s="12"/>
      <c r="D183" s="12"/>
      <c r="E183" s="1"/>
      <c r="F183" s="1"/>
    </row>
    <row r="184" spans="1:6" x14ac:dyDescent="0.3">
      <c r="A184" s="15"/>
      <c r="B184" s="17"/>
      <c r="C184" s="1"/>
      <c r="D184" s="1"/>
      <c r="E184" s="1"/>
      <c r="F184" s="1"/>
    </row>
    <row r="185" spans="1:6" x14ac:dyDescent="0.3">
      <c r="A185" s="11"/>
      <c r="B185" s="20"/>
      <c r="C185" s="12"/>
      <c r="D185" s="12"/>
      <c r="E185" s="1"/>
      <c r="F185" s="1"/>
    </row>
    <row r="186" spans="1:6" x14ac:dyDescent="0.3">
      <c r="A186" s="13"/>
      <c r="B186" s="17"/>
      <c r="C186" s="1"/>
      <c r="D186" s="1"/>
      <c r="E186" s="1"/>
      <c r="F186" s="1"/>
    </row>
    <row r="187" spans="1:6" x14ac:dyDescent="0.3">
      <c r="A187" s="15"/>
      <c r="B187" s="17"/>
      <c r="C187" s="1"/>
      <c r="D187" s="1"/>
      <c r="E187" s="1"/>
      <c r="F187" s="1"/>
    </row>
    <row r="188" spans="1:6" x14ac:dyDescent="0.3">
      <c r="A188" s="11"/>
      <c r="B188" s="20"/>
      <c r="C188" s="12"/>
      <c r="D188" s="12"/>
      <c r="E188" s="1"/>
      <c r="F188" s="1"/>
    </row>
    <row r="189" spans="1:6" x14ac:dyDescent="0.3">
      <c r="A189" s="11"/>
      <c r="B189" s="20"/>
      <c r="C189" s="12"/>
      <c r="D189" s="12"/>
      <c r="E189" s="1"/>
      <c r="F189" s="1"/>
    </row>
    <row r="190" spans="1:6" x14ac:dyDescent="0.3">
      <c r="A190" s="15"/>
      <c r="B190" s="17"/>
      <c r="C190" s="1"/>
      <c r="D190" s="1"/>
      <c r="E190" s="1"/>
      <c r="F190" s="1"/>
    </row>
    <row r="191" spans="1:6" x14ac:dyDescent="0.3">
      <c r="A191" s="15"/>
      <c r="B191" s="17"/>
      <c r="C191" s="1"/>
      <c r="D191" s="1"/>
      <c r="E191" s="1"/>
      <c r="F191" s="1"/>
    </row>
    <row r="192" spans="1:6" x14ac:dyDescent="0.3">
      <c r="A192" s="11"/>
      <c r="B192" s="20"/>
      <c r="C192" s="12"/>
      <c r="D192" s="12"/>
      <c r="E192" s="1"/>
      <c r="F192" s="1"/>
    </row>
    <row r="193" spans="1:6" x14ac:dyDescent="0.3">
      <c r="A193" s="13"/>
      <c r="B193" s="17"/>
      <c r="C193" s="1"/>
      <c r="D193" s="1"/>
      <c r="E193" s="1"/>
      <c r="F193" s="1"/>
    </row>
    <row r="194" spans="1:6" x14ac:dyDescent="0.3">
      <c r="A194" s="11"/>
      <c r="B194" s="20"/>
      <c r="C194" s="12"/>
      <c r="D194" s="12"/>
      <c r="E194" s="1"/>
      <c r="F194" s="1"/>
    </row>
    <row r="195" spans="1:6" x14ac:dyDescent="0.3">
      <c r="A195" s="15"/>
      <c r="B195" s="17"/>
      <c r="C195" s="1"/>
      <c r="D195" s="1"/>
      <c r="E195" s="1"/>
      <c r="F195" s="1"/>
    </row>
    <row r="196" spans="1:6" x14ac:dyDescent="0.3">
      <c r="A196" s="15"/>
      <c r="B196" s="17"/>
      <c r="C196" s="1"/>
      <c r="D196" s="1"/>
      <c r="E196" s="1"/>
      <c r="F196" s="1"/>
    </row>
    <row r="197" spans="1:6" x14ac:dyDescent="0.3">
      <c r="A197" s="15"/>
      <c r="B197" s="17"/>
      <c r="C197" s="1"/>
      <c r="D197" s="1"/>
      <c r="E197" s="1"/>
      <c r="F197" s="1"/>
    </row>
    <row r="198" spans="1:6" x14ac:dyDescent="0.3">
      <c r="A198" s="11"/>
      <c r="B198" s="20"/>
      <c r="C198" s="12"/>
      <c r="D198" s="12"/>
      <c r="E198" s="1"/>
      <c r="F198" s="1"/>
    </row>
    <row r="199" spans="1:6" x14ac:dyDescent="0.3">
      <c r="A199" s="13"/>
      <c r="B199" s="17"/>
      <c r="C199" s="1"/>
      <c r="D199" s="1"/>
      <c r="E199" s="1"/>
      <c r="F199" s="1"/>
    </row>
    <row r="200" spans="1:6" x14ac:dyDescent="0.3">
      <c r="A200" s="13"/>
      <c r="B200" s="17"/>
      <c r="C200" s="1"/>
      <c r="D200" s="1"/>
      <c r="E200" s="1"/>
      <c r="F200" s="1"/>
    </row>
    <row r="201" spans="1:6" x14ac:dyDescent="0.3">
      <c r="A201" s="15"/>
      <c r="B201" s="17"/>
      <c r="C201" s="1"/>
      <c r="D201" s="1"/>
      <c r="E201" s="1"/>
      <c r="F201" s="1"/>
    </row>
    <row r="202" spans="1:6" x14ac:dyDescent="0.3">
      <c r="A202" s="15"/>
      <c r="B202" s="17"/>
      <c r="C202" s="1"/>
      <c r="D202" s="1"/>
      <c r="E202" s="1"/>
      <c r="F202" s="1"/>
    </row>
    <row r="203" spans="1:6" x14ac:dyDescent="0.3">
      <c r="A203" s="15"/>
      <c r="B203" s="17"/>
      <c r="C203" s="1"/>
      <c r="D203" s="1"/>
      <c r="E203" s="1"/>
      <c r="F203" s="1"/>
    </row>
    <row r="204" spans="1:6" x14ac:dyDescent="0.3">
      <c r="A204" s="11"/>
      <c r="B204" s="20"/>
      <c r="C204" s="12"/>
      <c r="D204" s="12"/>
      <c r="E204" s="1"/>
      <c r="F204" s="1"/>
    </row>
    <row r="205" spans="1:6" x14ac:dyDescent="0.3">
      <c r="A205" s="15"/>
      <c r="B205" s="17"/>
      <c r="C205" s="1"/>
      <c r="D205" s="1"/>
      <c r="E205" s="1"/>
      <c r="F205" s="1"/>
    </row>
    <row r="206" spans="1:6" x14ac:dyDescent="0.3">
      <c r="A206" s="15"/>
      <c r="B206" s="17"/>
      <c r="C206" s="1"/>
      <c r="D206" s="1"/>
      <c r="E206" s="1"/>
      <c r="F206" s="1"/>
    </row>
    <row r="207" spans="1:6" x14ac:dyDescent="0.3">
      <c r="A207" s="15"/>
      <c r="B207" s="17"/>
      <c r="C207" s="1"/>
      <c r="D207" s="1"/>
      <c r="E207" s="1"/>
      <c r="F207" s="1"/>
    </row>
    <row r="208" spans="1:6" x14ac:dyDescent="0.3">
      <c r="A208" s="11"/>
      <c r="B208" s="20"/>
      <c r="C208" s="12"/>
      <c r="D208" s="12"/>
      <c r="E208" s="1"/>
      <c r="F208" s="1"/>
    </row>
    <row r="209" spans="1:6" x14ac:dyDescent="0.3">
      <c r="A209" s="15"/>
      <c r="B209" s="17"/>
      <c r="C209" s="1"/>
      <c r="D209" s="1"/>
      <c r="E209" s="1"/>
      <c r="F209" s="1"/>
    </row>
    <row r="210" spans="1:6" x14ac:dyDescent="0.3">
      <c r="A210" s="11"/>
      <c r="B210" s="20"/>
      <c r="C210" s="12"/>
      <c r="D210" s="12"/>
      <c r="E210" s="1"/>
      <c r="F210" s="1"/>
    </row>
    <row r="211" spans="1:6" x14ac:dyDescent="0.3">
      <c r="A211" s="15"/>
      <c r="B211" s="17"/>
      <c r="C211" s="1"/>
      <c r="D211" s="1"/>
      <c r="E211" s="1"/>
      <c r="F211" s="1"/>
    </row>
    <row r="212" spans="1:6" x14ac:dyDescent="0.3">
      <c r="A212" s="15"/>
      <c r="B212" s="17"/>
      <c r="C212" s="1"/>
      <c r="D212" s="1"/>
      <c r="E212" s="1"/>
      <c r="F212" s="1"/>
    </row>
    <row r="213" spans="1:6" x14ac:dyDescent="0.3">
      <c r="A213" s="11"/>
      <c r="B213" s="20"/>
      <c r="C213" s="12"/>
      <c r="D213" s="12"/>
      <c r="E213" s="1"/>
      <c r="F213" s="1"/>
    </row>
    <row r="214" spans="1:6" x14ac:dyDescent="0.3">
      <c r="A214" s="15"/>
      <c r="B214" s="17"/>
      <c r="C214" s="1"/>
      <c r="D214" s="1"/>
      <c r="E214" s="1"/>
      <c r="F214" s="1"/>
    </row>
    <row r="215" spans="1:6" x14ac:dyDescent="0.3">
      <c r="A215" s="15"/>
      <c r="B215" s="17"/>
      <c r="C215" s="1"/>
      <c r="D215" s="1"/>
      <c r="E215" s="1"/>
      <c r="F215" s="1"/>
    </row>
    <row r="216" spans="1:6" x14ac:dyDescent="0.3">
      <c r="A216" s="11"/>
      <c r="B216" s="20"/>
      <c r="C216" s="12"/>
      <c r="D216" s="12"/>
      <c r="E216" s="1"/>
      <c r="F216" s="1"/>
    </row>
    <row r="217" spans="1:6" x14ac:dyDescent="0.3">
      <c r="A217" s="11"/>
      <c r="B217" s="20"/>
      <c r="C217" s="12"/>
      <c r="D217" s="12"/>
      <c r="E217" s="1"/>
      <c r="F217" s="1"/>
    </row>
    <row r="218" spans="1:6" x14ac:dyDescent="0.3">
      <c r="A218" s="11"/>
      <c r="B218" s="20"/>
      <c r="C218" s="12"/>
      <c r="D218" s="12"/>
      <c r="E218" s="1"/>
      <c r="F218" s="1"/>
    </row>
    <row r="219" spans="1:6" x14ac:dyDescent="0.3">
      <c r="A219" s="15"/>
      <c r="B219" s="17"/>
      <c r="C219" s="1"/>
      <c r="D219" s="1"/>
      <c r="E219" s="1"/>
      <c r="F219" s="1"/>
    </row>
    <row r="220" spans="1:6" x14ac:dyDescent="0.3">
      <c r="A220" s="11"/>
      <c r="B220" s="20"/>
      <c r="C220" s="12"/>
      <c r="D220" s="12"/>
      <c r="E220" s="1"/>
      <c r="F220" s="1"/>
    </row>
    <row r="221" spans="1:6" x14ac:dyDescent="0.3">
      <c r="A221" s="11"/>
      <c r="B221" s="20"/>
      <c r="C221" s="12"/>
      <c r="D221" s="12"/>
      <c r="E221" s="1"/>
      <c r="F221" s="1"/>
    </row>
    <row r="222" spans="1:6" x14ac:dyDescent="0.3">
      <c r="A222" s="11"/>
      <c r="B222" s="20"/>
      <c r="C222" s="12"/>
      <c r="D222" s="12"/>
      <c r="E222" s="1"/>
      <c r="F222" s="1"/>
    </row>
    <row r="223" spans="1:6" x14ac:dyDescent="0.3">
      <c r="A223" s="15"/>
      <c r="B223" s="17"/>
      <c r="C223" s="1"/>
      <c r="D223" s="1"/>
      <c r="E223" s="1"/>
      <c r="F223" s="1"/>
    </row>
    <row r="224" spans="1:6" x14ac:dyDescent="0.3">
      <c r="A224" s="15"/>
      <c r="B224" s="17"/>
      <c r="C224" s="1"/>
      <c r="D224" s="1"/>
      <c r="E224" s="1"/>
      <c r="F224" s="1"/>
    </row>
    <row r="225" spans="1:6" x14ac:dyDescent="0.3">
      <c r="A225" s="15"/>
      <c r="B225" s="17"/>
      <c r="C225" s="1"/>
      <c r="D225" s="1"/>
      <c r="E225" s="1"/>
      <c r="F225" s="1"/>
    </row>
    <row r="226" spans="1:6" x14ac:dyDescent="0.3">
      <c r="A226" s="15"/>
      <c r="B226" s="17"/>
      <c r="C226" s="1"/>
      <c r="D226" s="1"/>
      <c r="E226" s="1"/>
      <c r="F226" s="1"/>
    </row>
    <row r="227" spans="1:6" x14ac:dyDescent="0.3">
      <c r="A227" s="15"/>
      <c r="B227" s="17"/>
      <c r="C227" s="1"/>
      <c r="D227" s="1"/>
      <c r="E227" s="1"/>
      <c r="F227" s="1"/>
    </row>
    <row r="228" spans="1:6" x14ac:dyDescent="0.3">
      <c r="A228" s="11"/>
      <c r="B228" s="20"/>
      <c r="C228" s="12"/>
      <c r="D228" s="12"/>
      <c r="E228" s="1"/>
      <c r="F228" s="1"/>
    </row>
    <row r="229" spans="1:6" x14ac:dyDescent="0.3">
      <c r="A229" s="11"/>
      <c r="B229" s="20"/>
      <c r="C229" s="12"/>
      <c r="D229" s="12"/>
      <c r="E229" s="1"/>
      <c r="F229" s="1"/>
    </row>
    <row r="230" spans="1:6" x14ac:dyDescent="0.3">
      <c r="A230" s="11"/>
      <c r="B230" s="20"/>
      <c r="C230" s="12"/>
      <c r="D230" s="12"/>
      <c r="E230" s="1"/>
      <c r="F230" s="1"/>
    </row>
    <row r="231" spans="1:6" x14ac:dyDescent="0.3">
      <c r="A231" s="11"/>
      <c r="B231" s="20"/>
      <c r="C231" s="12"/>
      <c r="D231" s="12"/>
      <c r="E231" s="1"/>
      <c r="F231" s="1"/>
    </row>
    <row r="232" spans="1:6" x14ac:dyDescent="0.3">
      <c r="A232" s="11"/>
      <c r="B232" s="20"/>
      <c r="C232" s="12"/>
      <c r="D232" s="12"/>
      <c r="E232" s="1"/>
      <c r="F232" s="1"/>
    </row>
    <row r="233" spans="1:6" x14ac:dyDescent="0.3">
      <c r="A233" s="15"/>
      <c r="B233" s="17"/>
      <c r="C233" s="1"/>
      <c r="D233" s="1"/>
      <c r="E233" s="1"/>
      <c r="F233" s="1"/>
    </row>
    <row r="234" spans="1:6" x14ac:dyDescent="0.3">
      <c r="A234" s="11"/>
      <c r="B234" s="20"/>
      <c r="C234" s="12"/>
      <c r="D234" s="12"/>
      <c r="E234" s="1"/>
      <c r="F234" s="1"/>
    </row>
    <row r="235" spans="1:6" x14ac:dyDescent="0.3">
      <c r="A235" s="13"/>
      <c r="B235" s="17"/>
      <c r="C235" s="1"/>
      <c r="D235" s="1"/>
      <c r="E235" s="1"/>
      <c r="F235" s="1"/>
    </row>
    <row r="236" spans="1:6" x14ac:dyDescent="0.3">
      <c r="A236" s="11"/>
      <c r="B236" s="20"/>
      <c r="C236" s="12"/>
      <c r="D236" s="12"/>
      <c r="E236" s="1"/>
      <c r="F236" s="1"/>
    </row>
    <row r="237" spans="1:6" x14ac:dyDescent="0.3">
      <c r="A237" s="15"/>
      <c r="B237" s="17"/>
      <c r="C237" s="1"/>
      <c r="D237" s="1"/>
      <c r="E237" s="1"/>
      <c r="F237" s="1"/>
    </row>
    <row r="238" spans="1:6" x14ac:dyDescent="0.3">
      <c r="A238" s="15"/>
      <c r="B238" s="17"/>
      <c r="C238" s="1"/>
      <c r="D238" s="1"/>
      <c r="E238" s="1"/>
      <c r="F238" s="1"/>
    </row>
    <row r="239" spans="1:6" x14ac:dyDescent="0.3">
      <c r="A239" s="11"/>
      <c r="B239" s="20"/>
      <c r="C239" s="12"/>
      <c r="D239" s="12"/>
      <c r="E239" s="1"/>
      <c r="F239" s="1"/>
    </row>
    <row r="240" spans="1:6" x14ac:dyDescent="0.3">
      <c r="A240" s="15"/>
      <c r="B240" s="17"/>
      <c r="C240" s="1"/>
      <c r="D240" s="1"/>
      <c r="E240" s="1"/>
      <c r="F240" s="1"/>
    </row>
    <row r="241" spans="1:6" x14ac:dyDescent="0.3">
      <c r="A241" s="15"/>
      <c r="B241" s="17"/>
      <c r="C241" s="1"/>
      <c r="D241" s="1"/>
      <c r="E241" s="1"/>
      <c r="F241" s="1"/>
    </row>
    <row r="242" spans="1:6" x14ac:dyDescent="0.3">
      <c r="A242" s="13"/>
      <c r="B242" s="17"/>
      <c r="C242" s="1"/>
      <c r="D242" s="1"/>
      <c r="E242" s="1"/>
      <c r="F242" s="1"/>
    </row>
    <row r="243" spans="1:6" x14ac:dyDescent="0.3">
      <c r="A243" s="15"/>
      <c r="B243" s="17"/>
      <c r="C243" s="1"/>
      <c r="D243" s="1"/>
      <c r="E243" s="1"/>
      <c r="F243" s="1"/>
    </row>
    <row r="244" spans="1:6" x14ac:dyDescent="0.3">
      <c r="A244" s="15"/>
      <c r="B244" s="17"/>
      <c r="C244" s="1"/>
      <c r="D244" s="1"/>
      <c r="E244" s="1"/>
      <c r="F244" s="1"/>
    </row>
    <row r="245" spans="1:6" x14ac:dyDescent="0.3">
      <c r="A245" s="15"/>
      <c r="B245" s="17"/>
      <c r="C245" s="1"/>
      <c r="D245" s="1"/>
      <c r="E245" s="1"/>
      <c r="F245" s="1"/>
    </row>
    <row r="246" spans="1:6" x14ac:dyDescent="0.3">
      <c r="A246" s="13"/>
      <c r="B246" s="17"/>
      <c r="C246" s="1"/>
      <c r="D246" s="1"/>
      <c r="E246" s="1"/>
      <c r="F246" s="1"/>
    </row>
    <row r="247" spans="1:6" x14ac:dyDescent="0.3">
      <c r="A247" s="13"/>
      <c r="B247" s="17"/>
      <c r="C247" s="1"/>
      <c r="D247" s="1"/>
      <c r="E247" s="1"/>
      <c r="F247" s="1"/>
    </row>
    <row r="248" spans="1:6" x14ac:dyDescent="0.3">
      <c r="A248" s="15"/>
      <c r="B248" s="17"/>
      <c r="C248" s="1"/>
      <c r="D248" s="1"/>
      <c r="E248" s="1"/>
      <c r="F248" s="1"/>
    </row>
    <row r="249" spans="1:6" x14ac:dyDescent="0.3">
      <c r="A249" s="15"/>
      <c r="B249" s="17"/>
      <c r="C249" s="1"/>
      <c r="D249" s="1"/>
      <c r="E249" s="1"/>
      <c r="F249" s="1"/>
    </row>
    <row r="250" spans="1:6" x14ac:dyDescent="0.3">
      <c r="A250" s="15"/>
      <c r="B250" s="17"/>
      <c r="C250" s="1"/>
      <c r="D250" s="1"/>
      <c r="E250" s="1"/>
      <c r="F250" s="1"/>
    </row>
    <row r="251" spans="1:6" x14ac:dyDescent="0.3">
      <c r="A251" s="11"/>
      <c r="B251" s="20"/>
      <c r="C251" s="12"/>
      <c r="D251" s="12"/>
      <c r="E251" s="1"/>
      <c r="F251" s="1"/>
    </row>
    <row r="252" spans="1:6" x14ac:dyDescent="0.3">
      <c r="A252" s="15"/>
      <c r="B252" s="17"/>
      <c r="C252" s="1"/>
      <c r="D252" s="1"/>
      <c r="E252" s="1"/>
      <c r="F252" s="1"/>
    </row>
    <row r="253" spans="1:6" x14ac:dyDescent="0.3">
      <c r="A253" s="13"/>
      <c r="B253" s="17"/>
      <c r="C253" s="1"/>
      <c r="D253" s="1"/>
      <c r="E253" s="1"/>
      <c r="F253" s="1"/>
    </row>
    <row r="254" spans="1:6" x14ac:dyDescent="0.3">
      <c r="A254" s="11"/>
      <c r="B254" s="20"/>
      <c r="C254" s="12"/>
      <c r="D254" s="12"/>
      <c r="E254" s="1"/>
      <c r="F254" s="1"/>
    </row>
    <row r="255" spans="1:6" x14ac:dyDescent="0.3">
      <c r="A255" s="11"/>
      <c r="B255" s="20"/>
      <c r="C255" s="12"/>
      <c r="D255" s="12"/>
      <c r="E255" s="1"/>
      <c r="F255" s="1"/>
    </row>
    <row r="256" spans="1:6" x14ac:dyDescent="0.3">
      <c r="A256" s="15"/>
      <c r="B256" s="17"/>
      <c r="C256" s="1"/>
      <c r="D256" s="1"/>
      <c r="E256" s="1"/>
      <c r="F256" s="1"/>
    </row>
    <row r="257" spans="1:6" x14ac:dyDescent="0.3">
      <c r="A257" s="11"/>
      <c r="B257" s="20"/>
      <c r="C257" s="12"/>
      <c r="D257" s="12"/>
      <c r="E257" s="1"/>
      <c r="F257" s="1"/>
    </row>
    <row r="258" spans="1:6" x14ac:dyDescent="0.3">
      <c r="A258" s="15"/>
      <c r="B258" s="17"/>
      <c r="C258" s="1"/>
      <c r="D258" s="1"/>
      <c r="E258" s="1"/>
      <c r="F258" s="1"/>
    </row>
    <row r="259" spans="1:6" x14ac:dyDescent="0.3">
      <c r="A259" s="15"/>
      <c r="B259" s="17"/>
      <c r="C259" s="1"/>
      <c r="D259" s="1"/>
      <c r="E259" s="1"/>
      <c r="F259" s="1"/>
    </row>
    <row r="260" spans="1:6" x14ac:dyDescent="0.3">
      <c r="A260" s="15"/>
      <c r="B260" s="17"/>
      <c r="C260" s="1"/>
      <c r="D260" s="1"/>
      <c r="E260" s="1"/>
      <c r="F260" s="1"/>
    </row>
    <row r="261" spans="1:6" x14ac:dyDescent="0.3">
      <c r="A261" s="13"/>
      <c r="B261" s="17"/>
      <c r="C261" s="1"/>
      <c r="D261" s="1"/>
      <c r="E261" s="1"/>
      <c r="F261" s="1"/>
    </row>
    <row r="262" spans="1:6" x14ac:dyDescent="0.3">
      <c r="A262" s="15"/>
      <c r="B262" s="17"/>
      <c r="C262" s="1"/>
      <c r="D262" s="1"/>
      <c r="E262" s="1"/>
      <c r="F262" s="1"/>
    </row>
    <row r="263" spans="1:6" x14ac:dyDescent="0.3">
      <c r="A263" s="11"/>
      <c r="B263" s="20"/>
      <c r="C263" s="12"/>
      <c r="D263" s="12"/>
      <c r="E263" s="1"/>
      <c r="F263" s="1"/>
    </row>
    <row r="264" spans="1:6" x14ac:dyDescent="0.3">
      <c r="A264" s="15"/>
      <c r="B264" s="17"/>
      <c r="C264" s="1"/>
      <c r="D264" s="1"/>
      <c r="E264" s="1"/>
      <c r="F264" s="1"/>
    </row>
    <row r="265" spans="1:6" x14ac:dyDescent="0.3">
      <c r="A265" s="15"/>
      <c r="B265" s="17"/>
      <c r="C265" s="1"/>
      <c r="D265" s="1"/>
      <c r="E265" s="1"/>
      <c r="F265" s="1"/>
    </row>
    <row r="266" spans="1:6" x14ac:dyDescent="0.3">
      <c r="A266" s="15"/>
      <c r="B266" s="17"/>
      <c r="C266" s="1"/>
      <c r="D266" s="1"/>
      <c r="E266" s="1"/>
      <c r="F266" s="1"/>
    </row>
    <row r="267" spans="1:6" x14ac:dyDescent="0.3">
      <c r="A267" s="15"/>
      <c r="B267" s="17"/>
      <c r="C267" s="1"/>
      <c r="D267" s="1"/>
      <c r="E267" s="1"/>
      <c r="F267" s="1"/>
    </row>
    <row r="268" spans="1:6" x14ac:dyDescent="0.3">
      <c r="A268" s="15"/>
      <c r="B268" s="17"/>
      <c r="C268" s="1"/>
      <c r="D268" s="1"/>
      <c r="E268" s="1"/>
      <c r="F268" s="1"/>
    </row>
    <row r="269" spans="1:6" x14ac:dyDescent="0.3">
      <c r="A269" s="15"/>
      <c r="B269" s="17"/>
      <c r="C269" s="1"/>
      <c r="D269" s="1"/>
      <c r="E269" s="1"/>
      <c r="F269" s="1"/>
    </row>
    <row r="270" spans="1:6" x14ac:dyDescent="0.3">
      <c r="A270" s="15"/>
      <c r="B270" s="17"/>
      <c r="C270" s="1"/>
      <c r="D270" s="1"/>
      <c r="E270" s="1"/>
      <c r="F270" s="1"/>
    </row>
    <row r="271" spans="1:6" x14ac:dyDescent="0.3">
      <c r="A271" s="13"/>
      <c r="B271" s="17"/>
      <c r="C271" s="1"/>
      <c r="D271" s="1"/>
      <c r="E271" s="1"/>
      <c r="F271" s="1"/>
    </row>
    <row r="272" spans="1:6" x14ac:dyDescent="0.3">
      <c r="A272" s="15"/>
      <c r="B272" s="17"/>
      <c r="C272" s="1"/>
      <c r="D272" s="1"/>
      <c r="E272" s="1"/>
      <c r="F272" s="1"/>
    </row>
    <row r="273" spans="1:6" x14ac:dyDescent="0.3">
      <c r="A273" s="13"/>
      <c r="B273" s="17"/>
      <c r="C273" s="1"/>
      <c r="D273" s="1"/>
      <c r="E273" s="1"/>
      <c r="F273" s="1"/>
    </row>
    <row r="274" spans="1:6" x14ac:dyDescent="0.3">
      <c r="A274" s="15"/>
      <c r="B274" s="17"/>
      <c r="C274" s="1"/>
      <c r="D274" s="1"/>
      <c r="E274" s="1"/>
      <c r="F274" s="1"/>
    </row>
    <row r="275" spans="1:6" x14ac:dyDescent="0.3">
      <c r="A275" s="11"/>
      <c r="B275" s="20"/>
      <c r="C275" s="12"/>
      <c r="D275" s="12"/>
      <c r="E275" s="1"/>
      <c r="F275" s="1"/>
    </row>
    <row r="276" spans="1:6" x14ac:dyDescent="0.3">
      <c r="A276" s="11"/>
      <c r="B276" s="20"/>
      <c r="C276" s="12"/>
      <c r="D276" s="12"/>
      <c r="E276" s="1"/>
      <c r="F276" s="1"/>
    </row>
    <row r="277" spans="1:6" x14ac:dyDescent="0.3">
      <c r="A277" s="15"/>
      <c r="B277" s="17"/>
      <c r="C277" s="1"/>
      <c r="D277" s="1"/>
      <c r="E277" s="1"/>
      <c r="F277" s="1"/>
    </row>
    <row r="278" spans="1:6" x14ac:dyDescent="0.3">
      <c r="A278" s="11"/>
      <c r="B278" s="20"/>
      <c r="C278" s="12"/>
      <c r="D278" s="12"/>
      <c r="E278" s="1"/>
      <c r="F278" s="1"/>
    </row>
    <row r="279" spans="1:6" x14ac:dyDescent="0.3">
      <c r="A279" s="11"/>
      <c r="B279" s="20"/>
      <c r="C279" s="12"/>
      <c r="D279" s="12"/>
      <c r="E279" s="1"/>
      <c r="F279" s="1"/>
    </row>
    <row r="280" spans="1:6" x14ac:dyDescent="0.3">
      <c r="A280" s="15"/>
      <c r="B280" s="17"/>
      <c r="C280" s="1"/>
      <c r="D280" s="1"/>
      <c r="E280" s="1"/>
      <c r="F280" s="1"/>
    </row>
    <row r="281" spans="1:6" x14ac:dyDescent="0.3">
      <c r="A281" s="11"/>
      <c r="B281" s="20"/>
      <c r="C281" s="12"/>
      <c r="D281" s="12"/>
      <c r="E281" s="1"/>
      <c r="F281" s="1"/>
    </row>
    <row r="282" spans="1:6" x14ac:dyDescent="0.3">
      <c r="A282" s="15"/>
      <c r="B282" s="17"/>
      <c r="C282" s="1"/>
      <c r="D282" s="1"/>
      <c r="E282" s="1"/>
      <c r="F282" s="1"/>
    </row>
    <row r="283" spans="1:6" x14ac:dyDescent="0.3">
      <c r="A283" s="13"/>
      <c r="B283" s="17"/>
      <c r="C283" s="1"/>
      <c r="D283" s="1"/>
      <c r="E283" s="1"/>
      <c r="F283" s="1"/>
    </row>
    <row r="284" spans="1:6" x14ac:dyDescent="0.3">
      <c r="A284" s="11"/>
      <c r="B284" s="20"/>
      <c r="C284" s="12"/>
      <c r="D284" s="12"/>
      <c r="E284" s="1"/>
      <c r="F284" s="1"/>
    </row>
    <row r="285" spans="1:6" x14ac:dyDescent="0.3">
      <c r="A285" s="15"/>
      <c r="B285" s="17"/>
      <c r="C285" s="1"/>
      <c r="D285" s="1"/>
      <c r="E285" s="1"/>
      <c r="F285" s="1"/>
    </row>
    <row r="286" spans="1:6" x14ac:dyDescent="0.3">
      <c r="A286" s="11"/>
      <c r="B286" s="20"/>
      <c r="C286" s="12"/>
      <c r="D286" s="12"/>
      <c r="E286" s="1"/>
      <c r="F286" s="1"/>
    </row>
    <row r="287" spans="1:6" x14ac:dyDescent="0.3">
      <c r="A287" s="11"/>
      <c r="B287" s="20"/>
      <c r="C287" s="12"/>
      <c r="D287" s="12"/>
      <c r="E287" s="1"/>
      <c r="F287" s="1"/>
    </row>
    <row r="288" spans="1:6" x14ac:dyDescent="0.3">
      <c r="A288" s="11"/>
      <c r="B288" s="20"/>
      <c r="C288" s="12"/>
      <c r="D288" s="12"/>
      <c r="E288" s="1"/>
      <c r="F288" s="1"/>
    </row>
    <row r="289" spans="1:6" x14ac:dyDescent="0.3">
      <c r="A289" s="15"/>
      <c r="B289" s="17"/>
      <c r="C289" s="1"/>
      <c r="D289" s="1"/>
      <c r="E289" s="1"/>
      <c r="F289" s="1"/>
    </row>
    <row r="290" spans="1:6" x14ac:dyDescent="0.3">
      <c r="A290" s="11"/>
      <c r="B290" s="20"/>
      <c r="C290" s="12"/>
      <c r="D290" s="12"/>
      <c r="E290" s="1"/>
      <c r="F290" s="1"/>
    </row>
    <row r="291" spans="1:6" x14ac:dyDescent="0.3">
      <c r="A291" s="13"/>
      <c r="B291" s="17"/>
      <c r="C291" s="1"/>
      <c r="D291" s="1"/>
      <c r="E291" s="1"/>
      <c r="F291" s="1"/>
    </row>
    <row r="292" spans="1:6" x14ac:dyDescent="0.3">
      <c r="A292" s="15"/>
      <c r="B292" s="17"/>
      <c r="C292" s="1"/>
      <c r="D292" s="1"/>
      <c r="E292" s="1"/>
      <c r="F292" s="1"/>
    </row>
    <row r="293" spans="1:6" x14ac:dyDescent="0.3">
      <c r="A293" s="15"/>
      <c r="B293" s="17"/>
      <c r="C293" s="1"/>
      <c r="D293" s="1"/>
      <c r="E293" s="1"/>
      <c r="F293" s="1"/>
    </row>
    <row r="294" spans="1:6" x14ac:dyDescent="0.3">
      <c r="A294" s="11"/>
      <c r="B294" s="20"/>
      <c r="C294" s="12"/>
      <c r="D294" s="12"/>
      <c r="E294" s="1"/>
      <c r="F294" s="1"/>
    </row>
    <row r="295" spans="1:6" x14ac:dyDescent="0.3">
      <c r="A295" s="15"/>
      <c r="B295" s="17"/>
      <c r="C295" s="1"/>
      <c r="D295" s="1"/>
      <c r="E295" s="1"/>
      <c r="F295" s="1"/>
    </row>
    <row r="296" spans="1:6" x14ac:dyDescent="0.3">
      <c r="A296" s="15"/>
      <c r="B296" s="17"/>
      <c r="C296" s="1"/>
      <c r="D296" s="1"/>
      <c r="E296" s="1"/>
      <c r="F296" s="1"/>
    </row>
    <row r="297" spans="1:6" x14ac:dyDescent="0.3">
      <c r="A297" s="11"/>
      <c r="B297" s="20"/>
      <c r="C297" s="12"/>
      <c r="D297" s="12"/>
      <c r="E297" s="1"/>
      <c r="F297" s="1"/>
    </row>
    <row r="298" spans="1:6" x14ac:dyDescent="0.3">
      <c r="A298" s="11"/>
      <c r="B298" s="20"/>
      <c r="C298" s="12"/>
      <c r="D298" s="12"/>
      <c r="E298" s="1"/>
      <c r="F298" s="1"/>
    </row>
    <row r="299" spans="1:6" x14ac:dyDescent="0.3">
      <c r="A299" s="15"/>
      <c r="B299" s="17"/>
      <c r="C299" s="1"/>
      <c r="D299" s="1"/>
      <c r="E299" s="1"/>
      <c r="F299" s="1"/>
    </row>
    <row r="300" spans="1:6" x14ac:dyDescent="0.3">
      <c r="A300" s="15"/>
      <c r="B300" s="17"/>
      <c r="C300" s="1"/>
      <c r="D300" s="1"/>
      <c r="E300" s="1"/>
      <c r="F300" s="1"/>
    </row>
    <row r="301" spans="1:6" x14ac:dyDescent="0.3">
      <c r="A301" s="11"/>
      <c r="B301" s="20"/>
      <c r="C301" s="12"/>
      <c r="D301" s="12"/>
      <c r="E301" s="1"/>
      <c r="F301" s="1"/>
    </row>
  </sheetData>
  <mergeCells count="1">
    <mergeCell ref="L1:M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3DDF4-0493-4D1B-88DB-C7E02B50865A}">
  <dimension ref="A3:G36"/>
  <sheetViews>
    <sheetView tabSelected="1" zoomScale="65" workbookViewId="0">
      <selection activeCell="L45" sqref="L45"/>
    </sheetView>
  </sheetViews>
  <sheetFormatPr defaultRowHeight="14.4" x14ac:dyDescent="0.3"/>
  <cols>
    <col min="1" max="1" width="20" customWidth="1"/>
    <col min="2" max="2" width="19.109375" customWidth="1"/>
    <col min="3" max="3" width="18.77734375" bestFit="1" customWidth="1"/>
    <col min="4" max="4" width="19.5546875" customWidth="1"/>
    <col min="5" max="5" width="17.88671875" customWidth="1"/>
    <col min="6" max="6" width="14.77734375" bestFit="1" customWidth="1"/>
  </cols>
  <sheetData>
    <row r="3" spans="1:7" x14ac:dyDescent="0.3">
      <c r="A3" s="5" t="s">
        <v>120</v>
      </c>
      <c r="B3" s="5" t="s">
        <v>121</v>
      </c>
      <c r="C3" s="5" t="s">
        <v>122</v>
      </c>
      <c r="D3" s="5" t="s">
        <v>123</v>
      </c>
      <c r="E3" s="5" t="s">
        <v>124</v>
      </c>
      <c r="F3" s="5" t="s">
        <v>146</v>
      </c>
    </row>
    <row r="4" spans="1:7" x14ac:dyDescent="0.3">
      <c r="A4" s="8" t="s">
        <v>125</v>
      </c>
      <c r="B4" s="6">
        <f>SUM('GPT-5'!D2:D101)/COUNT('GPT-5'!D2:D101)</f>
        <v>0.9</v>
      </c>
      <c r="C4" s="6">
        <f>SUMIF('GPT-5'!F2:F101,"EASY",'GPT-5'!D2:D101)/COUNTIF('GPT-5'!F2:F101,"EASY")</f>
        <v>0.96</v>
      </c>
      <c r="D4" s="6">
        <f>SUMIF('GPT-5'!F2:F101,"MEDIUM",'GPT-5'!D2:D101)/COUNTIF('GPT-5'!F2:F101,"MEDIUM")</f>
        <v>0.9</v>
      </c>
      <c r="E4" s="7">
        <f>SUMIF('GPT-5'!F2:F101,"HARD",'GPT-5'!D2:D101)/COUNTIF('GPT-5'!F2:F101,"HARD")</f>
        <v>0.75</v>
      </c>
      <c r="F4" s="7">
        <f xml:space="preserve"> (SUMIF('GPT-5'!F2:F101,"HARD",'GPT-5'!D2:D101) + SUMIF('GPT-5'!F2:F101,"MEDIUM",'GPT-5'!D2:D101))/(COUNTIF('GPT-5'!F2:F101,"HARD") + COUNTIF('GPT-5'!F2:F101,"MEDIUM"))</f>
        <v>0.84</v>
      </c>
    </row>
    <row r="5" spans="1:7" x14ac:dyDescent="0.3">
      <c r="A5" s="4" t="s">
        <v>126</v>
      </c>
      <c r="B5" s="6">
        <f>SUM('GPT-5 mini'!D2:D101)/COUNT('GPT-5 mini'!D2:D101)</f>
        <v>0.78</v>
      </c>
      <c r="C5" s="6">
        <f>SUMIF('GPT-5 mini'!F2:F101,"EASY",'GPT-5 mini'!D2:D101)/COUNTIF('GPT-5 mini'!F2:F101,"EASY")</f>
        <v>0.9</v>
      </c>
      <c r="D5" s="6">
        <f>SUMIF('GPT-5 mini'!F2:F101,"MEDIUM",'GPT-5 mini'!D2:D101)/COUNTIF('GPT-5 mini'!F2:F101,"MEDIUM")</f>
        <v>0.73333333333333328</v>
      </c>
      <c r="E5" s="7">
        <f>SUMIF('GPT-5 mini'!F2:F101,"HARD",'GPT-5 mini'!D2:D101)/COUNTIF('GPT-5 mini'!F2:F101,"HARD")</f>
        <v>0.55000000000000004</v>
      </c>
      <c r="F5" s="7">
        <f xml:space="preserve"> (SUMIF('GPT-5 mini'!F2:F101,"HARD",'GPT-5 mini'!D2:D101) + SUMIF('GPT-5 mini'!F2:F101,"MEDIUM",'GPT-5 mini'!D2:D101))/(COUNTIF('GPT-5 mini'!F2:F101,"HARD") + COUNTIF('GPT-5 mini'!F2:F101,"MEDIUM"))</f>
        <v>0.66</v>
      </c>
    </row>
    <row r="6" spans="1:7" x14ac:dyDescent="0.3">
      <c r="A6" s="8" t="s">
        <v>127</v>
      </c>
      <c r="B6" s="6">
        <f>SUM('GPT-5 nano'!D2:D101)/COUNT('GPT-5 nano'!D2:D101)</f>
        <v>0.69</v>
      </c>
      <c r="C6" s="6">
        <f>SUMIF('GPT-5 nano'!F2:F101,"EASY",'GPT-5 nano'!D2:D101)/COUNTIF('GPT-5 nano'!F2:F101,"EASY")</f>
        <v>0.88</v>
      </c>
      <c r="D6" s="6">
        <f>SUMIF('GPT-5 nano'!F2:F101,"MEDIUM",'GPT-5 nano'!D2:D101)/COUNTIF('GPT-5 nano'!F2:F101,"MEDIUM")</f>
        <v>0.6333333333333333</v>
      </c>
      <c r="E6" s="7">
        <f>SUMIF('GPT-5 nano'!F2:F101,"HARD",'GPT-5 nano'!D2:D101)/COUNTIF('GPT-5 nano'!F2:F101,"HARD")</f>
        <v>0.3</v>
      </c>
      <c r="F6" s="7">
        <f xml:space="preserve"> (SUMIF('GPT-5 nano'!F2:F101,"HARD",'GPT-5 nano'!D2:D101) + SUMIF('GPT-5 nano'!F2:F101,"MEDIUM",'GPT-5 nano'!D2:D101))/(COUNTIF('GPT-5 nano'!F2:F101,"HARD") + COUNTIF('GPT-5 nano'!F2:F101,"MEDIUM"))</f>
        <v>0.5</v>
      </c>
    </row>
    <row r="7" spans="1:7" x14ac:dyDescent="0.3">
      <c r="A7" s="4" t="s">
        <v>128</v>
      </c>
      <c r="B7" s="7">
        <f>SUM('CLAUDE-Sonnet 4'!D2:D101)/COUNT('CLAUDE-Sonnet 4'!D2:D101)</f>
        <v>0.27</v>
      </c>
      <c r="C7" s="7">
        <f>SUMIF('CLAUDE-Sonnet 4'!F2:F101,"EASY",'CLAUDE-Sonnet 4'!D2:D101)/COUNTIF('CLAUDE-Sonnet 4'!F2:F101,"EASY")</f>
        <v>0.5</v>
      </c>
      <c r="D7" s="21">
        <f>SUMIF('CLAUDE-Sonnet 4'!F2:F101,"MEDIUM",'CLAUDE-Sonnet 4'!D2:D101)/COUNTIF('CLAUDE-Sonnet 4'!F2:F101,"MEDIUM")</f>
        <v>3.3333333333333333E-2</v>
      </c>
      <c r="E7" s="7">
        <f>SUMIF('CLAUDE-Sonnet 4'!F2:F101,"HARD",'CLAUDE-Sonnet 4'!D2:D101)/COUNTIF('CLAUDE-Sonnet 4'!F2:F101,"HARD")</f>
        <v>0.05</v>
      </c>
      <c r="F7" s="7">
        <f xml:space="preserve"> (SUMIF('CLAUDE-Sonnet 4'!F2:F101,"HARD",'CLAUDE-Sonnet 4'!D2:D101) + SUMIF('CLAUDE-Sonnet 4'!F2:F101,"MEDIUM",'CLAUDE-Sonnet 4'!D2:D101))/(COUNTIF('CLAUDE-Sonnet 4'!F2:F101,"HARD") + COUNTIF('CLAUDE-Sonnet 4'!F2:F101,"MEDIUM"))</f>
        <v>0.04</v>
      </c>
    </row>
    <row r="8" spans="1:7" x14ac:dyDescent="0.3">
      <c r="A8" s="4" t="s">
        <v>129</v>
      </c>
      <c r="B8" s="7">
        <f>SUM('CLAUDE-Haiku 3.5'!D2:D101)/COUNT('CLAUDE-Haiku 3.5'!D2:D101)</f>
        <v>0.19</v>
      </c>
      <c r="C8" s="7">
        <f>SUMIF('CLAUDE-Haiku 3.5'!F2:F101,"EASY",'CLAUDE-Haiku 3.5'!D2:D101)/COUNTIF('CLAUDE-Haiku 3.5'!F2:F101,"EASY")</f>
        <v>0.34</v>
      </c>
      <c r="D8" s="21">
        <f>SUMIF('CLAUDE-Haiku 3.5'!F2:F101,"MEDIUM",'CLAUDE-Haiku 3.5'!D2:D101)/COUNTIF('CLAUDE-Haiku 3.5'!F2:F101,"MEDIUM")</f>
        <v>3.3333333333333333E-2</v>
      </c>
      <c r="E8" s="7">
        <f>SUMIF('CLAUDE-Haiku 3.5'!F2:F101,"HARD",'CLAUDE-Haiku 3.5'!D2:D101)/COUNTIF('CLAUDE-Haiku 3.5'!F2:F101,"HARD")</f>
        <v>0.05</v>
      </c>
      <c r="F8" s="7">
        <f xml:space="preserve"> (SUMIF('CLAUDE-Haiku 3.5'!F2:F101,"HARD",'CLAUDE-Haiku 3.5'!D2:D101) + SUMIF('CLAUDE-Haiku 3.5'!F2:F101,"MEDIUM",'CLAUDE-Haiku 3.5'!D2:D101))/(COUNTIF('CLAUDE-Haiku 3.5'!F2:F101,"HARD") + COUNTIF('CLAUDE-Haiku 3.5'!F2:F101,"MEDIUM"))</f>
        <v>0.04</v>
      </c>
    </row>
    <row r="9" spans="1:7" x14ac:dyDescent="0.3">
      <c r="A9" s="4" t="s">
        <v>130</v>
      </c>
      <c r="B9" s="7">
        <f>SUM('GEMINI 2.5 Flash'!D2:D101)/COUNT('GEMINI 2.5 Flash'!D2:D101)</f>
        <v>0.77</v>
      </c>
      <c r="C9" s="22">
        <f>SUMIF('GEMINI 2.5 Flash'!F2:F101,"EASY",'GEMINI 2.5 Flash'!D2:D101)/COUNTIF('GEMINI 2.5 Flash'!F2:F101,"EASY")</f>
        <v>0.9</v>
      </c>
      <c r="D9" s="23">
        <f>SUMIF('GEMINI 2.5 Flash'!F2:F101,"MEDIUM",'GEMINI 2.5 Flash'!D2:D101)/COUNTIF('GEMINI 2.5 Flash'!F2:F101,"MEDIUM")</f>
        <v>0.7</v>
      </c>
      <c r="E9" s="22">
        <f>SUMIF('GEMINI 2.5 Flash'!F2:F101,"HARD",'GEMINI 2.5 Flash'!D2:D101)/COUNTIF('GEMINI 2.5 Flash'!F2:F101,"HARD")</f>
        <v>0.55000000000000004</v>
      </c>
      <c r="F9" s="7">
        <f xml:space="preserve"> (SUMIF('GEMINI 2.5 Flash'!F2:F101,"HARD",'GEMINI 2.5 Flash'!D2:D101) + SUMIF('GEMINI 2.5 Flash'!F2:F101,"MEDIUM",'GEMINI 2.5 Flash'!D2:D101))/(COUNTIF('GEMINI 2.5 Flash'!F2:F101,"HARD") + COUNTIF('GEMINI 2.5 Flash'!F2:F101,"MEDIUM"))</f>
        <v>0.64</v>
      </c>
    </row>
    <row r="10" spans="1:7" x14ac:dyDescent="0.3">
      <c r="A10" s="4" t="s">
        <v>131</v>
      </c>
      <c r="B10" s="6">
        <f>SUM('GEMINI 2.5 Flash-lite'!D2:D101)/COUNTA('GEMINI 2.5 Flash-lite'!D2:D101)</f>
        <v>0.21</v>
      </c>
      <c r="C10" s="6">
        <f>SUMIF('GEMINI 2.5 Flash-lite'!F2:F101,"EASY",'GEMINI 2.5 Flash-lite'!D2:D101)/COUNTIF('GEMINI 2.5 Flash-lite'!F2:F101,"EASY")</f>
        <v>0.42</v>
      </c>
      <c r="D10" s="6">
        <f>SUMIF('GEMINI 2.5 Flash-lite'!F2:F101,"MEDIUM",'GEMINI 2.5 Flash-lite'!D2:D101)/COUNTIF('GEMINI 2.5 Flash-lite'!F2:F101,"MEDIUM")</f>
        <v>0</v>
      </c>
      <c r="E10" s="6">
        <f>SUMIF('GEMINI 2.5 Flash-lite'!F2:F101,"HARD",'GEMINI 2.5 Flash-lite'!D2:D101)/COUNTIF('GEMINI 2.5 Flash-lite'!F2:F101,"HARD")</f>
        <v>0</v>
      </c>
      <c r="F10" s="6">
        <f xml:space="preserve"> (SUMIF('GEMINI 2.5 Flash-lite'!F2:F101,"HARD",'GEMINI 2.5 Flash-lite'!D2:D101) + SUMIF('GEMINI 2.5 Flash-lite'!F2:F101,"MEDIUM",'GEMINI 2.5 Flash-lite'!D2:D101))/(COUNTIF('GEMINI 2.5 Flash-lite'!F2:F101,"HARD") + COUNTIF('GEMINI 2.5 Flash-lite'!F2:F101,"MEDIUM"))</f>
        <v>0</v>
      </c>
      <c r="G10" s="9"/>
    </row>
    <row r="11" spans="1:7" x14ac:dyDescent="0.3">
      <c r="A11" s="4" t="s">
        <v>143</v>
      </c>
      <c r="B11" s="6">
        <f>SUM('DEEPSEEK V3.1 chat'!D2:D101)/COUNT('DEEPSEEK V3.1 chat'!D2:D101)</f>
        <v>0.21</v>
      </c>
      <c r="C11" s="7">
        <f>SUMIF('DEEPSEEK V3.1 chat'!F2:F101,"EASY",'DEEPSEEK V3.1 chat'!D2:D101)/COUNTIF('DEEPSEEK V3.1 chat'!F2:F101,"EASY")</f>
        <v>0.4</v>
      </c>
      <c r="D11" s="21">
        <f>SUMIF('DEEPSEEK V3.1 chat'!F2:F101,"MEDIUM",'DEEPSEEK V3.1 chat'!D2:D101)/COUNTIF('DEEPSEEK V3.1 chat'!F2:F101,"MEDIUM")</f>
        <v>3.3333333333333333E-2</v>
      </c>
      <c r="E11" s="6">
        <f>SUMIF('DEEPSEEK V3.1 chat'!F2:F101,"HARD",'DEEPSEEK V3.1 chat'!D2:D101)/COUNTIF('DEEPSEEK V3.1 chat'!F2:F101,"HARD")</f>
        <v>0</v>
      </c>
      <c r="F11" s="6">
        <f xml:space="preserve"> (SUMIF('DEEPSEEK V3.1 chat'!F2:F101,"HARD",'DEEPSEEK V3.1 chat'!D2:D101) + SUMIF('DEEPSEEK V3.1 chat'!F2:F101,"MEDIUM",'DEEPSEEK V3.1 chat'!D2:D101))/(COUNTIF('DEEPSEEK V3.1 chat'!F2:F101,"HARD") + COUNTIF('DEEPSEEK V3.1 chat'!F2:F101,"MEDIUM"))</f>
        <v>0.02</v>
      </c>
    </row>
    <row r="17" spans="1:5" x14ac:dyDescent="0.3">
      <c r="A17" s="5" t="s">
        <v>120</v>
      </c>
      <c r="B17" s="5" t="s">
        <v>121</v>
      </c>
      <c r="C17" s="5" t="s">
        <v>132</v>
      </c>
    </row>
    <row r="18" spans="1:5" x14ac:dyDescent="0.3">
      <c r="A18" s="8" t="s">
        <v>125</v>
      </c>
      <c r="B18" s="6">
        <f>B4</f>
        <v>0.9</v>
      </c>
      <c r="C18" s="2">
        <v>0.8</v>
      </c>
    </row>
    <row r="19" spans="1:5" x14ac:dyDescent="0.3">
      <c r="A19" s="4" t="s">
        <v>126</v>
      </c>
      <c r="B19" s="6">
        <f t="shared" ref="B19:B25" si="0">B5</f>
        <v>0.78</v>
      </c>
      <c r="C19" s="2">
        <v>0.8</v>
      </c>
    </row>
    <row r="20" spans="1:5" x14ac:dyDescent="0.3">
      <c r="A20" s="8" t="s">
        <v>127</v>
      </c>
      <c r="B20" s="6">
        <f t="shared" si="0"/>
        <v>0.69</v>
      </c>
      <c r="C20" s="2">
        <v>0.8</v>
      </c>
    </row>
    <row r="21" spans="1:5" x14ac:dyDescent="0.3">
      <c r="A21" s="4" t="s">
        <v>128</v>
      </c>
      <c r="B21" s="6">
        <f t="shared" si="0"/>
        <v>0.27</v>
      </c>
      <c r="C21" s="2">
        <v>0.8</v>
      </c>
    </row>
    <row r="22" spans="1:5" x14ac:dyDescent="0.3">
      <c r="A22" s="4" t="s">
        <v>129</v>
      </c>
      <c r="B22" s="6">
        <f t="shared" si="0"/>
        <v>0.19</v>
      </c>
      <c r="C22" s="2">
        <v>0.8</v>
      </c>
    </row>
    <row r="23" spans="1:5" x14ac:dyDescent="0.3">
      <c r="A23" s="4" t="s">
        <v>130</v>
      </c>
      <c r="B23" s="6">
        <f t="shared" si="0"/>
        <v>0.77</v>
      </c>
      <c r="C23" s="2">
        <v>0.8</v>
      </c>
    </row>
    <row r="24" spans="1:5" x14ac:dyDescent="0.3">
      <c r="A24" s="4" t="s">
        <v>131</v>
      </c>
      <c r="B24" s="6">
        <f t="shared" si="0"/>
        <v>0.21</v>
      </c>
      <c r="C24" s="2">
        <v>0.8</v>
      </c>
    </row>
    <row r="25" spans="1:5" x14ac:dyDescent="0.3">
      <c r="A25" s="4" t="s">
        <v>143</v>
      </c>
      <c r="B25" s="6">
        <f t="shared" si="0"/>
        <v>0.21</v>
      </c>
      <c r="C25" s="2">
        <v>0.8</v>
      </c>
    </row>
    <row r="28" spans="1:5" x14ac:dyDescent="0.3">
      <c r="A28" s="4" t="s">
        <v>120</v>
      </c>
      <c r="B28" s="4" t="s">
        <v>121</v>
      </c>
      <c r="C28" s="4" t="s">
        <v>133</v>
      </c>
      <c r="D28" s="4" t="s">
        <v>134</v>
      </c>
      <c r="E28" s="4" t="s">
        <v>117</v>
      </c>
    </row>
    <row r="29" spans="1:5" x14ac:dyDescent="0.3">
      <c r="A29" s="4" t="s">
        <v>135</v>
      </c>
      <c r="B29" s="6">
        <f>B4</f>
        <v>0.9</v>
      </c>
      <c r="C29" s="7">
        <f>'GPT-5'!K2</f>
        <v>2.1589</v>
      </c>
      <c r="D29" s="7">
        <f>'GPT-5'!L2</f>
        <v>2713.86</v>
      </c>
      <c r="E29" s="7">
        <f>'GPT-5'!N2</f>
        <v>235851</v>
      </c>
    </row>
    <row r="30" spans="1:5" x14ac:dyDescent="0.3">
      <c r="A30" s="8" t="s">
        <v>136</v>
      </c>
      <c r="B30" s="6">
        <f t="shared" ref="B30:B36" si="1">B5</f>
        <v>0.78</v>
      </c>
      <c r="C30" s="7">
        <f>'GPT-5 mini'!K2</f>
        <v>0.24959999999999999</v>
      </c>
      <c r="D30" s="7">
        <f>'GPT-5 mini'!L2</f>
        <v>1868.4</v>
      </c>
      <c r="E30" s="7">
        <f>'GPT-5 mini'!N2</f>
        <v>144786</v>
      </c>
    </row>
    <row r="31" spans="1:5" x14ac:dyDescent="0.3">
      <c r="A31" s="8" t="s">
        <v>137</v>
      </c>
      <c r="B31" s="6">
        <f t="shared" si="1"/>
        <v>0.69</v>
      </c>
      <c r="C31" s="7">
        <f>'GPT-5 nano'!K2</f>
        <v>0.1159</v>
      </c>
      <c r="D31" s="7">
        <f>'GPT-5 nano'!L2</f>
        <v>1804.93</v>
      </c>
      <c r="E31" s="7">
        <f>'GPT-5 nano'!N2</f>
        <v>309618</v>
      </c>
    </row>
    <row r="32" spans="1:5" x14ac:dyDescent="0.3">
      <c r="A32" s="4" t="s">
        <v>138</v>
      </c>
      <c r="B32" s="6">
        <f t="shared" si="1"/>
        <v>0.27</v>
      </c>
      <c r="C32" s="7">
        <f>'CLAUDE-Sonnet 4'!K2</f>
        <v>0.29430000000000001</v>
      </c>
      <c r="D32" s="7">
        <f>'CLAUDE-Sonnet 4'!L2</f>
        <v>442.89</v>
      </c>
      <c r="E32" s="7">
        <f>'CLAUDE-Sonnet 4'!N2</f>
        <v>38610</v>
      </c>
    </row>
    <row r="33" spans="1:5" x14ac:dyDescent="0.3">
      <c r="A33" s="4" t="s">
        <v>139</v>
      </c>
      <c r="B33" s="6">
        <f t="shared" si="1"/>
        <v>0.19</v>
      </c>
      <c r="C33" s="7">
        <f>'CLAUDE-Haiku 3.5'!K2</f>
        <v>2.2599999999999999E-2</v>
      </c>
      <c r="D33" s="7">
        <f>'CLAUDE-Haiku 3.5'!L2</f>
        <v>97.36</v>
      </c>
      <c r="E33" s="7">
        <f>'CLAUDE-Sonnet 4'!N2</f>
        <v>38610</v>
      </c>
    </row>
    <row r="34" spans="1:5" x14ac:dyDescent="0.3">
      <c r="A34" s="4" t="s">
        <v>140</v>
      </c>
      <c r="B34" s="6">
        <f t="shared" si="1"/>
        <v>0.77</v>
      </c>
      <c r="C34" s="7">
        <f>'GEMINI 2.5 Flash'!K2</f>
        <v>7.9290000000000003E-3</v>
      </c>
      <c r="D34" s="7">
        <f>'GEMINI 2.5 Flash'!L2</f>
        <v>1150.67</v>
      </c>
      <c r="E34" s="7">
        <f>'GEMINI 2.5 Flash'!N2</f>
        <v>22617</v>
      </c>
    </row>
    <row r="35" spans="1:5" x14ac:dyDescent="0.3">
      <c r="A35" s="4" t="s">
        <v>141</v>
      </c>
      <c r="B35" s="6">
        <f t="shared" si="1"/>
        <v>0.21</v>
      </c>
      <c r="C35" s="7">
        <f>'GEMINI 2.5 Flash-lite'!K2</f>
        <v>2.6329999999999999E-3</v>
      </c>
      <c r="D35" s="7">
        <f>'GEMINI 2.5 Flash-lite'!L2</f>
        <v>77.790000000000006</v>
      </c>
      <c r="E35" s="7">
        <f>'GEMINI 2.5 Flash-lite'!N2</f>
        <v>24924</v>
      </c>
    </row>
    <row r="36" spans="1:5" x14ac:dyDescent="0.3">
      <c r="A36" s="4" t="s">
        <v>142</v>
      </c>
      <c r="B36" s="6">
        <f t="shared" si="1"/>
        <v>0.21</v>
      </c>
      <c r="C36" s="7">
        <f>'DEEPSEEK V3.1 chat'!K2</f>
        <v>1.3357000000000001E-2</v>
      </c>
      <c r="D36" s="7">
        <f>'DEEPSEEK V3.1 chat'!L2</f>
        <v>347.72</v>
      </c>
      <c r="E36" s="7">
        <f>'DEEPSEEK V3.1 chat'!N2</f>
        <v>22710</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3bcde058-b1bc-49c3-a504-0a34b7bd926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8F56C086F93946AA90258A02AD105C" ma:contentTypeVersion="6" ma:contentTypeDescription="Create a new document." ma:contentTypeScope="" ma:versionID="a4099611e054ae42f3f92c7a48ebcadb">
  <xsd:schema xmlns:xsd="http://www.w3.org/2001/XMLSchema" xmlns:xs="http://www.w3.org/2001/XMLSchema" xmlns:p="http://schemas.microsoft.com/office/2006/metadata/properties" xmlns:ns3="3bcde058-b1bc-49c3-a504-0a34b7bd926b" targetNamespace="http://schemas.microsoft.com/office/2006/metadata/properties" ma:root="true" ma:fieldsID="91c1196d31e02133f4fae636ae68a873" ns3:_="">
    <xsd:import namespace="3bcde058-b1bc-49c3-a504-0a34b7bd926b"/>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cde058-b1bc-49c3-a504-0a34b7bd92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E14B11-13DD-4D1F-B596-2AE76338367A}">
  <ds:schemaRefs>
    <ds:schemaRef ds:uri="http://schemas.microsoft.com/sharepoint/v3/contenttype/forms"/>
  </ds:schemaRefs>
</ds:datastoreItem>
</file>

<file path=customXml/itemProps2.xml><?xml version="1.0" encoding="utf-8"?>
<ds:datastoreItem xmlns:ds="http://schemas.openxmlformats.org/officeDocument/2006/customXml" ds:itemID="{F0C54FCC-5C9C-4BCA-A377-BB349CEE5CCD}">
  <ds:schemaRefs>
    <ds:schemaRef ds:uri="http://schemas.microsoft.com/office/infopath/2007/PartnerControls"/>
    <ds:schemaRef ds:uri="3bcde058-b1bc-49c3-a504-0a34b7bd926b"/>
    <ds:schemaRef ds:uri="http://purl.org/dc/dcmitype/"/>
    <ds:schemaRef ds:uri="http://purl.org/dc/term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A808A13E-C03F-40C9-9816-72A054298D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cde058-b1bc-49c3-a504-0a34b7bd92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9</vt:i4>
      </vt:variant>
    </vt:vector>
  </HeadingPairs>
  <TitlesOfParts>
    <vt:vector size="9" baseType="lpstr">
      <vt:lpstr>GPT-5</vt:lpstr>
      <vt:lpstr>GPT-5 mini</vt:lpstr>
      <vt:lpstr>GPT-5 nano</vt:lpstr>
      <vt:lpstr>CLAUDE-Haiku 3.5</vt:lpstr>
      <vt:lpstr>CLAUDE-Sonnet 4</vt:lpstr>
      <vt:lpstr>GEMINI 2.5 Flash</vt:lpstr>
      <vt:lpstr>GEMINI 2.5 Flash-lite</vt:lpstr>
      <vt:lpstr>DEEPSEEK V3.1 chat</vt:lpstr>
      <vt:lpstr>METRICHE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annalisa dal cero</dc:creator>
  <cp:keywords/>
  <dc:description/>
  <cp:lastModifiedBy>Bersano  Alberto</cp:lastModifiedBy>
  <cp:revision/>
  <dcterms:created xsi:type="dcterms:W3CDTF">2025-07-22T16:09:43Z</dcterms:created>
  <dcterms:modified xsi:type="dcterms:W3CDTF">2025-10-02T13:46:10Z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0x010100E38F56C086F93946AA90258A02AD105C</vt:lpwstr>
  </property>
</Properties>
</file>